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9705" yWindow="-15" windowWidth="9540" windowHeight="8190" tabRatio="771"/>
  </bookViews>
  <sheets>
    <sheet name="Portada" sheetId="1" r:id="rId1"/>
    <sheet name="Presentación-IC propuesto" sheetId="2" r:id="rId2"/>
    <sheet name="Emer. y compromisos" sheetId="4" state="hidden" r:id="rId3"/>
    <sheet name="Políticas públicas" sheetId="17" r:id="rId4"/>
    <sheet name="Metadatos (IC 1)" sheetId="28" r:id="rId5"/>
    <sheet name="Metadatos (IC 2)" sheetId="26" r:id="rId6"/>
    <sheet name="Contra Portada" sheetId="6" r:id="rId7"/>
    <sheet name="BASE DE DATOS" sheetId="7" state="veryHidden" r:id="rId8"/>
    <sheet name="Hoja 1" sheetId="8" state="veryHidden" r:id="rId9"/>
    <sheet name=" " sheetId="9" state="veryHidden" r:id="rId10"/>
    <sheet name="Ficha 1" sheetId="10" state="veryHidden" r:id="rId11"/>
    <sheet name="Ficha 2" sheetId="11" state="veryHidden" r:id="rId12"/>
    <sheet name="Ficha 3" sheetId="12" state="veryHidden" r:id="rId13"/>
    <sheet name="Ficha 4" sheetId="13" state="veryHidden" r:id="rId14"/>
    <sheet name="Hoja1" sheetId="14" state="veryHidden" r:id="rId15"/>
  </sheets>
  <definedNames>
    <definedName name="_xlnm.Print_Area" localSheetId="6">'Contra Portada'!$B$1:$K$28</definedName>
    <definedName name="_xlnm.Print_Area" localSheetId="2">'Emer. y compromisos'!$B$1:$P$40</definedName>
    <definedName name="_xlnm.Print_Area" localSheetId="10">'Ficha 1'!$B$1:$J$55</definedName>
    <definedName name="_xlnm.Print_Area" localSheetId="12">'Ficha 3'!$B$1:$M$167</definedName>
    <definedName name="_xlnm.Print_Area" localSheetId="4">'Metadatos (IC 1)'!$B$1:$L$76</definedName>
    <definedName name="_xlnm.Print_Area" localSheetId="5">'Metadatos (IC 2)'!$B$1:$L$76</definedName>
    <definedName name="_xlnm.Print_Area" localSheetId="3">'Políticas públicas'!$B$2:$M$124</definedName>
    <definedName name="_xlnm.Print_Area" localSheetId="0">Portada!$A:$H</definedName>
    <definedName name="_xlnm.Print_Area" localSheetId="1">'Presentación-IC propuesto'!$A$1:$IX$53,'Presentación-IC propuesto'!$A$54:$M$301</definedName>
    <definedName name="_xlnm.Print_Titles" localSheetId="4">'Metadatos (IC 1)'!$2:$7</definedName>
    <definedName name="_xlnm.Print_Titles" localSheetId="5">'Metadatos (IC 2)'!$2:$7</definedName>
    <definedName name="_xlnm.Print_Titles" localSheetId="3">'Políticas públicas'!$2:$10</definedName>
    <definedName name="_xlnm.Print_Titles" localSheetId="1">'Presentación-IC propuesto'!$1:$5</definedName>
    <definedName name="Z_3EBA94DB_5D21_404C_94B7_73E0B6599915_.wvu.Cols" localSheetId="2" hidden="1">'Emer. y compromisos'!#REF!</definedName>
    <definedName name="Z_3EBA94DB_5D21_404C_94B7_73E0B6599915_.wvu.Cols" localSheetId="10" hidden="1">'Ficha 1'!#REF!</definedName>
    <definedName name="Z_3EBA94DB_5D21_404C_94B7_73E0B6599915_.wvu.Cols" localSheetId="11" hidden="1">'Ficha 2'!#REF!</definedName>
    <definedName name="Z_3EBA94DB_5D21_404C_94B7_73E0B6599915_.wvu.Cols" localSheetId="12" hidden="1">'Ficha 3'!#REF!</definedName>
    <definedName name="Z_3EBA94DB_5D21_404C_94B7_73E0B6599915_.wvu.Cols" localSheetId="13" hidden="1">'Ficha 4'!#REF!</definedName>
    <definedName name="Z_3EBA94DB_5D21_404C_94B7_73E0B6599915_.wvu.Cols" localSheetId="8" hidden="1">'Hoja 1'!$B:$P</definedName>
    <definedName name="Z_3EBA94DB_5D21_404C_94B7_73E0B6599915_.wvu.Cols" localSheetId="3" hidden="1">'Políticas públicas'!#REF!</definedName>
    <definedName name="Z_3EBA94DB_5D21_404C_94B7_73E0B6599915_.wvu.Cols" localSheetId="1" hidden="1">'Presentación-IC propuesto'!$N:$IW</definedName>
    <definedName name="Z_3EBA94DB_5D21_404C_94B7_73E0B6599915_.wvu.PrintArea" localSheetId="6" hidden="1">'Contra Portada'!$B$2:$K$27</definedName>
    <definedName name="Z_3EBA94DB_5D21_404C_94B7_73E0B6599915_.wvu.PrintArea" localSheetId="2" hidden="1">'Emer. y compromisos'!$B$1:$P$40</definedName>
    <definedName name="Z_3EBA94DB_5D21_404C_94B7_73E0B6599915_.wvu.PrintArea" localSheetId="10" hidden="1">'Ficha 1'!$B$1:$J$55</definedName>
    <definedName name="Z_3EBA94DB_5D21_404C_94B7_73E0B6599915_.wvu.PrintArea" localSheetId="12" hidden="1">'Ficha 3'!$B$1:$M$167</definedName>
    <definedName name="Z_3EBA94DB_5D21_404C_94B7_73E0B6599915_.wvu.PrintArea" localSheetId="4" hidden="1">'Metadatos (IC 1)'!$B$1:$L$76</definedName>
    <definedName name="Z_3EBA94DB_5D21_404C_94B7_73E0B6599915_.wvu.PrintArea" localSheetId="5" hidden="1">'Metadatos (IC 2)'!$B$1:$L$76</definedName>
    <definedName name="Z_3EBA94DB_5D21_404C_94B7_73E0B6599915_.wvu.PrintArea" localSheetId="3" hidden="1">'Políticas públicas'!$B$2:$M$119</definedName>
    <definedName name="Z_3EBA94DB_5D21_404C_94B7_73E0B6599915_.wvu.PrintArea" localSheetId="0" hidden="1">Portada!$A$1:$H$47</definedName>
    <definedName name="Z_3EBA94DB_5D21_404C_94B7_73E0B6599915_.wvu.PrintArea" localSheetId="1" hidden="1">'Presentación-IC propuesto'!$B$1:$L$75</definedName>
    <definedName name="Z_3EBA94DB_5D21_404C_94B7_73E0B6599915_.wvu.PrintTitles" localSheetId="4" hidden="1">'Metadatos (IC 1)'!$2:$7</definedName>
    <definedName name="Z_3EBA94DB_5D21_404C_94B7_73E0B6599915_.wvu.PrintTitles" localSheetId="5" hidden="1">'Metadatos (IC 2)'!$2:$7</definedName>
    <definedName name="Z_3EBA94DB_5D21_404C_94B7_73E0B6599915_.wvu.PrintTitles" localSheetId="3" hidden="1">'Políticas públicas'!$2:$10</definedName>
    <definedName name="Z_3EBA94DB_5D21_404C_94B7_73E0B6599915_.wvu.PrintTitles" localSheetId="1" hidden="1">'Presentación-IC propuesto'!$1:$5</definedName>
    <definedName name="Z_3EBA94DB_5D21_404C_94B7_73E0B6599915_.wvu.Rows" localSheetId="2" hidden="1">'Emer. y compromisos'!$42:$124</definedName>
    <definedName name="Z_3EBA94DB_5D21_404C_94B7_73E0B6599915_.wvu.Rows" localSheetId="4" hidden="1">'Metadatos (IC 1)'!#REF!,'Metadatos (IC 1)'!#REF!,'Metadatos (IC 1)'!#REF!</definedName>
    <definedName name="Z_3EBA94DB_5D21_404C_94B7_73E0B6599915_.wvu.Rows" localSheetId="5" hidden="1">'Metadatos (IC 2)'!#REF!,'Metadatos (IC 2)'!#REF!,'Metadatos (IC 2)'!#REF!</definedName>
    <definedName name="Z_3EBA94DB_5D21_404C_94B7_73E0B6599915_.wvu.Rows" localSheetId="3" hidden="1">'Políticas públicas'!$1:$1,'Políticas públicas'!$134:$193</definedName>
    <definedName name="Z_3EBA94DB_5D21_404C_94B7_73E0B6599915_.wvu.Rows" localSheetId="1" hidden="1">'Presentación-IC propuesto'!$108:$203</definedName>
    <definedName name="Z_E843D2E1_12C3_478A_96E0_24DDB019A8A2_.wvu.Cols" localSheetId="2" hidden="1">'Emer. y compromisos'!#REF!</definedName>
    <definedName name="Z_E843D2E1_12C3_478A_96E0_24DDB019A8A2_.wvu.Cols" localSheetId="10" hidden="1">'Ficha 1'!#REF!</definedName>
    <definedName name="Z_E843D2E1_12C3_478A_96E0_24DDB019A8A2_.wvu.Cols" localSheetId="11" hidden="1">'Ficha 2'!#REF!</definedName>
    <definedName name="Z_E843D2E1_12C3_478A_96E0_24DDB019A8A2_.wvu.Cols" localSheetId="12" hidden="1">'Ficha 3'!#REF!</definedName>
    <definedName name="Z_E843D2E1_12C3_478A_96E0_24DDB019A8A2_.wvu.Cols" localSheetId="13" hidden="1">'Ficha 4'!#REF!</definedName>
    <definedName name="Z_E843D2E1_12C3_478A_96E0_24DDB019A8A2_.wvu.Cols" localSheetId="8" hidden="1">'Hoja 1'!$B:$P</definedName>
    <definedName name="Z_E843D2E1_12C3_478A_96E0_24DDB019A8A2_.wvu.Cols" localSheetId="3" hidden="1">'Políticas públicas'!#REF!</definedName>
    <definedName name="Z_E843D2E1_12C3_478A_96E0_24DDB019A8A2_.wvu.Cols" localSheetId="1" hidden="1">'Presentación-IC propuesto'!$N:$IW</definedName>
    <definedName name="Z_E843D2E1_12C3_478A_96E0_24DDB019A8A2_.wvu.PrintArea" localSheetId="6" hidden="1">'Contra Portada'!$B$2:$K$27</definedName>
    <definedName name="Z_E843D2E1_12C3_478A_96E0_24DDB019A8A2_.wvu.PrintArea" localSheetId="2" hidden="1">'Emer. y compromisos'!$B$1:$P$40</definedName>
    <definedName name="Z_E843D2E1_12C3_478A_96E0_24DDB019A8A2_.wvu.PrintArea" localSheetId="10" hidden="1">'Ficha 1'!$B$1:$J$55</definedName>
    <definedName name="Z_E843D2E1_12C3_478A_96E0_24DDB019A8A2_.wvu.PrintArea" localSheetId="12" hidden="1">'Ficha 3'!$B$1:$M$167</definedName>
    <definedName name="Z_E843D2E1_12C3_478A_96E0_24DDB019A8A2_.wvu.PrintArea" localSheetId="4" hidden="1">'Metadatos (IC 1)'!$B$1:$L$76</definedName>
    <definedName name="Z_E843D2E1_12C3_478A_96E0_24DDB019A8A2_.wvu.PrintArea" localSheetId="5" hidden="1">'Metadatos (IC 2)'!$B$1:$L$76</definedName>
    <definedName name="Z_E843D2E1_12C3_478A_96E0_24DDB019A8A2_.wvu.PrintArea" localSheetId="3" hidden="1">'Políticas públicas'!$B$2:$M$119</definedName>
    <definedName name="Z_E843D2E1_12C3_478A_96E0_24DDB019A8A2_.wvu.PrintArea" localSheetId="0" hidden="1">Portada!$A$1:$H$47</definedName>
    <definedName name="Z_E843D2E1_12C3_478A_96E0_24DDB019A8A2_.wvu.PrintArea" localSheetId="1" hidden="1">'Presentación-IC propuesto'!$B$1:$L$75</definedName>
    <definedName name="Z_E843D2E1_12C3_478A_96E0_24DDB019A8A2_.wvu.PrintTitles" localSheetId="4" hidden="1">'Metadatos (IC 1)'!$2:$7</definedName>
    <definedName name="Z_E843D2E1_12C3_478A_96E0_24DDB019A8A2_.wvu.PrintTitles" localSheetId="5" hidden="1">'Metadatos (IC 2)'!$2:$7</definedName>
    <definedName name="Z_E843D2E1_12C3_478A_96E0_24DDB019A8A2_.wvu.PrintTitles" localSheetId="3" hidden="1">'Políticas públicas'!$2:$10</definedName>
    <definedName name="Z_E843D2E1_12C3_478A_96E0_24DDB019A8A2_.wvu.PrintTitles" localSheetId="1" hidden="1">'Presentación-IC propuesto'!$1:$5</definedName>
    <definedName name="Z_E843D2E1_12C3_478A_96E0_24DDB019A8A2_.wvu.Rows" localSheetId="2" hidden="1">'Emer. y compromisos'!$42:$124</definedName>
    <definedName name="Z_E843D2E1_12C3_478A_96E0_24DDB019A8A2_.wvu.Rows" localSheetId="4" hidden="1">'Metadatos (IC 1)'!#REF!,'Metadatos (IC 1)'!#REF!,'Metadatos (IC 1)'!#REF!</definedName>
    <definedName name="Z_E843D2E1_12C3_478A_96E0_24DDB019A8A2_.wvu.Rows" localSheetId="5" hidden="1">'Metadatos (IC 2)'!#REF!,'Metadatos (IC 2)'!#REF!,'Metadatos (IC 2)'!#REF!</definedName>
    <definedName name="Z_E843D2E1_12C3_478A_96E0_24DDB019A8A2_.wvu.Rows" localSheetId="3" hidden="1">'Políticas públicas'!$1:$1,'Políticas públicas'!$134:$193</definedName>
    <definedName name="Z_E843D2E1_12C3_478A_96E0_24DDB019A8A2_.wvu.Rows" localSheetId="1" hidden="1">'Presentación-IC propuesto'!$108:$203</definedName>
    <definedName name="Z_FABF8ABF_422B_4505_A28E_8C6750E4CAAD_.wvu.Cols" localSheetId="2" hidden="1">'Emer. y compromisos'!#REF!</definedName>
    <definedName name="Z_FABF8ABF_422B_4505_A28E_8C6750E4CAAD_.wvu.Cols" localSheetId="10" hidden="1">'Ficha 1'!#REF!</definedName>
    <definedName name="Z_FABF8ABF_422B_4505_A28E_8C6750E4CAAD_.wvu.Cols" localSheetId="11" hidden="1">'Ficha 2'!#REF!</definedName>
    <definedName name="Z_FABF8ABF_422B_4505_A28E_8C6750E4CAAD_.wvu.Cols" localSheetId="12" hidden="1">'Ficha 3'!#REF!</definedName>
    <definedName name="Z_FABF8ABF_422B_4505_A28E_8C6750E4CAAD_.wvu.Cols" localSheetId="13" hidden="1">'Ficha 4'!#REF!</definedName>
    <definedName name="Z_FABF8ABF_422B_4505_A28E_8C6750E4CAAD_.wvu.Cols" localSheetId="8" hidden="1">'Hoja 1'!$B:$P</definedName>
    <definedName name="Z_FABF8ABF_422B_4505_A28E_8C6750E4CAAD_.wvu.Cols" localSheetId="4" hidden="1">'Metadatos (IC 1)'!#REF!</definedName>
    <definedName name="Z_FABF8ABF_422B_4505_A28E_8C6750E4CAAD_.wvu.Cols" localSheetId="5" hidden="1">'Metadatos (IC 2)'!#REF!</definedName>
    <definedName name="Z_FABF8ABF_422B_4505_A28E_8C6750E4CAAD_.wvu.Cols" localSheetId="3" hidden="1">'Políticas públicas'!#REF!</definedName>
    <definedName name="Z_FABF8ABF_422B_4505_A28E_8C6750E4CAAD_.wvu.Cols" localSheetId="1" hidden="1">'Presentación-IC propuesto'!$N:$IW</definedName>
    <definedName name="Z_FABF8ABF_422B_4505_A28E_8C6750E4CAAD_.wvu.PrintArea" localSheetId="6" hidden="1">'Contra Portada'!$B$2:$K$27</definedName>
    <definedName name="Z_FABF8ABF_422B_4505_A28E_8C6750E4CAAD_.wvu.PrintArea" localSheetId="2" hidden="1">'Emer. y compromisos'!$B$1:$P$40</definedName>
    <definedName name="Z_FABF8ABF_422B_4505_A28E_8C6750E4CAAD_.wvu.PrintArea" localSheetId="10" hidden="1">'Ficha 1'!$B$1:$J$55</definedName>
    <definedName name="Z_FABF8ABF_422B_4505_A28E_8C6750E4CAAD_.wvu.PrintArea" localSheetId="12" hidden="1">'Ficha 3'!$B$1:$M$167</definedName>
    <definedName name="Z_FABF8ABF_422B_4505_A28E_8C6750E4CAAD_.wvu.PrintArea" localSheetId="4" hidden="1">'Metadatos (IC 1)'!$B$1:$L$76</definedName>
    <definedName name="Z_FABF8ABF_422B_4505_A28E_8C6750E4CAAD_.wvu.PrintArea" localSheetId="5" hidden="1">'Metadatos (IC 2)'!$B$1:$L$76</definedName>
    <definedName name="Z_FABF8ABF_422B_4505_A28E_8C6750E4CAAD_.wvu.PrintArea" localSheetId="3" hidden="1">'Políticas públicas'!$B$2:$M$119</definedName>
    <definedName name="Z_FABF8ABF_422B_4505_A28E_8C6750E4CAAD_.wvu.PrintArea" localSheetId="0" hidden="1">Portada!$A$1:$H$47</definedName>
    <definedName name="Z_FABF8ABF_422B_4505_A28E_8C6750E4CAAD_.wvu.PrintArea" localSheetId="1" hidden="1">'Presentación-IC propuesto'!$B$1:$L$75</definedName>
    <definedName name="Z_FABF8ABF_422B_4505_A28E_8C6750E4CAAD_.wvu.PrintTitles" localSheetId="4" hidden="1">'Metadatos (IC 1)'!$2:$7</definedName>
    <definedName name="Z_FABF8ABF_422B_4505_A28E_8C6750E4CAAD_.wvu.PrintTitles" localSheetId="5" hidden="1">'Metadatos (IC 2)'!$2:$7</definedName>
    <definedName name="Z_FABF8ABF_422B_4505_A28E_8C6750E4CAAD_.wvu.PrintTitles" localSheetId="3" hidden="1">'Políticas públicas'!$2:$10</definedName>
    <definedName name="Z_FABF8ABF_422B_4505_A28E_8C6750E4CAAD_.wvu.PrintTitles" localSheetId="1" hidden="1">'Presentación-IC propuesto'!$1:$5</definedName>
    <definedName name="Z_FABF8ABF_422B_4505_A28E_8C6750E4CAAD_.wvu.Rows" localSheetId="2" hidden="1">'Emer. y compromisos'!$42:$124</definedName>
    <definedName name="Z_FABF8ABF_422B_4505_A28E_8C6750E4CAAD_.wvu.Rows" localSheetId="4" hidden="1">'Metadatos (IC 1)'!#REF!,'Metadatos (IC 1)'!#REF!,'Metadatos (IC 1)'!#REF!</definedName>
    <definedName name="Z_FABF8ABF_422B_4505_A28E_8C6750E4CAAD_.wvu.Rows" localSheetId="5" hidden="1">'Metadatos (IC 2)'!#REF!,'Metadatos (IC 2)'!#REF!,'Metadatos (IC 2)'!#REF!</definedName>
    <definedName name="Z_FABF8ABF_422B_4505_A28E_8C6750E4CAAD_.wvu.Rows" localSheetId="3" hidden="1">'Políticas públicas'!$1:$1,'Políticas públicas'!$134:$193</definedName>
    <definedName name="Z_FABF8ABF_422B_4505_A28E_8C6750E4CAAD_.wvu.Rows" localSheetId="1" hidden="1">'Presentación-IC propuesto'!$108:$203</definedName>
  </definedNames>
  <calcPr calcId="125725"/>
  <customWorkbookViews>
    <customWorkbookView name="INEGI - Vista personalizada" guid="{E843D2E1-12C3-478A-96E0-24DDB019A8A2}" mergeInterval="0" personalView="1" maximized="1" xWindow="1" yWindow="1" windowWidth="1276" windowHeight="579" tabRatio="947" activeSheetId="4"/>
    <customWorkbookView name="Ricardo Andrade Pacheco - Vista personalizada" guid="{FABF8ABF-422B-4505-A28E-8C6750E4CAAD}" mergeInterval="0" personalView="1" maximized="1" xWindow="1" yWindow="1" windowWidth="1276" windowHeight="579" tabRatio="947" activeSheetId="3"/>
    <customWorkbookView name="andrea.landin - Vista personalizada" guid="{3EBA94DB-5D21-404C-94B7-73E0B6599915}" mergeInterval="0" personalView="1" maximized="1" xWindow="1" yWindow="1" windowWidth="1276" windowHeight="804" tabRatio="947" activeSheetId="4"/>
  </customWorkbookViews>
</workbook>
</file>

<file path=xl/calcChain.xml><?xml version="1.0" encoding="utf-8"?>
<calcChain xmlns="http://schemas.openxmlformats.org/spreadsheetml/2006/main">
  <c r="D189" i="17"/>
  <c r="D188"/>
  <c r="D187"/>
  <c r="B181"/>
  <c r="B182" s="1"/>
  <c r="B178"/>
  <c r="B179" s="1"/>
  <c r="B175"/>
  <c r="B176" s="1"/>
  <c r="B172"/>
  <c r="B173" s="1"/>
  <c r="H170"/>
  <c r="G170"/>
  <c r="B166"/>
  <c r="B167" s="1"/>
  <c r="B163"/>
  <c r="B164" s="1"/>
  <c r="B160"/>
  <c r="B161" s="1"/>
  <c r="B157"/>
  <c r="B158" s="1"/>
  <c r="J156"/>
  <c r="I156"/>
  <c r="B152"/>
  <c r="B153" s="1"/>
  <c r="B149"/>
  <c r="B150" s="1"/>
  <c r="B146"/>
  <c r="B147" s="1"/>
  <c r="B143"/>
  <c r="B144" s="1"/>
  <c r="H142"/>
  <c r="I142" s="1"/>
  <c r="B138"/>
  <c r="B139" s="1"/>
  <c r="B135"/>
  <c r="B136" s="1"/>
  <c r="J1"/>
  <c r="I1"/>
  <c r="H1"/>
  <c r="K1" s="1"/>
  <c r="G1"/>
  <c r="F187" l="1"/>
  <c r="I154"/>
  <c r="C16" i="7"/>
  <c r="D16" s="1"/>
  <c r="C17"/>
  <c r="D17" s="1"/>
  <c r="E17"/>
  <c r="C18"/>
  <c r="D18" s="1"/>
  <c r="C19"/>
  <c r="D19" s="1"/>
  <c r="C20"/>
  <c r="D20" s="1"/>
  <c r="C21"/>
  <c r="D21" s="1"/>
  <c r="C22"/>
  <c r="D22" s="1"/>
  <c r="C23"/>
  <c r="D23" s="1"/>
  <c r="C24"/>
  <c r="D24" s="1"/>
  <c r="C25"/>
  <c r="D25" s="1"/>
  <c r="E25"/>
  <c r="C26"/>
  <c r="D26" s="1"/>
  <c r="C27"/>
  <c r="D27" s="1"/>
  <c r="C28"/>
  <c r="D28" s="1"/>
  <c r="C29"/>
  <c r="D29" s="1"/>
  <c r="C30"/>
  <c r="D30" s="1"/>
  <c r="C31"/>
  <c r="D31" s="1"/>
  <c r="C32"/>
  <c r="D32" s="1"/>
  <c r="C33"/>
  <c r="D33" s="1"/>
  <c r="E33"/>
  <c r="C99"/>
  <c r="D99" s="1"/>
  <c r="C100"/>
  <c r="D100" s="1"/>
  <c r="C101"/>
  <c r="D101" s="1"/>
  <c r="C102"/>
  <c r="D102" s="1"/>
  <c r="C103"/>
  <c r="D103" s="1"/>
  <c r="C104"/>
  <c r="D104" s="1"/>
  <c r="C105"/>
  <c r="D105" s="1"/>
  <c r="C106"/>
  <c r="D106" s="1"/>
  <c r="C107"/>
  <c r="D107" s="1"/>
  <c r="C108"/>
  <c r="D108" s="1"/>
  <c r="C109"/>
  <c r="D109" s="1"/>
  <c r="C110"/>
  <c r="D110" s="1"/>
  <c r="C111"/>
  <c r="D111" s="1"/>
  <c r="C112"/>
  <c r="D112" s="1"/>
  <c r="C113"/>
  <c r="D113" s="1"/>
  <c r="C114"/>
  <c r="D114" s="1"/>
  <c r="C115"/>
  <c r="D115" s="1"/>
  <c r="C116"/>
  <c r="D116" s="1"/>
  <c r="C117"/>
  <c r="D117" s="1"/>
  <c r="C118"/>
  <c r="D118" s="1"/>
  <c r="C119"/>
  <c r="D119" s="1"/>
  <c r="C120"/>
  <c r="D120" s="1"/>
  <c r="C121"/>
  <c r="D121" s="1"/>
  <c r="C122"/>
  <c r="D122" s="1"/>
  <c r="C123"/>
  <c r="D123" s="1"/>
  <c r="C124"/>
  <c r="D124" s="1"/>
  <c r="C125"/>
  <c r="D125" s="1"/>
  <c r="C126"/>
  <c r="D126" s="1"/>
  <c r="C127"/>
  <c r="D127" s="1"/>
  <c r="C128"/>
  <c r="D128" s="1"/>
  <c r="C129"/>
  <c r="D129" s="1"/>
  <c r="C130"/>
  <c r="D130" s="1"/>
  <c r="C131"/>
  <c r="D131" s="1"/>
  <c r="C132"/>
  <c r="D132" s="1"/>
  <c r="C133"/>
  <c r="D133" s="1"/>
  <c r="E133"/>
  <c r="C134"/>
  <c r="D134" s="1"/>
  <c r="C135"/>
  <c r="D135" s="1"/>
  <c r="C136"/>
  <c r="D136" s="1"/>
  <c r="C137"/>
  <c r="D137" s="1"/>
  <c r="C138"/>
  <c r="D138" s="1"/>
  <c r="C139"/>
  <c r="D139" s="1"/>
  <c r="C140"/>
  <c r="D140" s="1"/>
  <c r="C141"/>
  <c r="D141" s="1"/>
  <c r="C142"/>
  <c r="D142" s="1"/>
  <c r="C143"/>
  <c r="D143" s="1"/>
  <c r="C144"/>
  <c r="D144" s="1"/>
  <c r="C145"/>
  <c r="D145" s="1"/>
  <c r="C146"/>
  <c r="D146" s="1"/>
  <c r="C147"/>
  <c r="D147" s="1"/>
  <c r="C148"/>
  <c r="D148" s="1"/>
  <c r="C149"/>
  <c r="D149" s="1"/>
  <c r="C150"/>
  <c r="D150" s="1"/>
  <c r="C151"/>
  <c r="D151" s="1"/>
  <c r="C152"/>
  <c r="D152" s="1"/>
  <c r="C153"/>
  <c r="D153" s="1"/>
  <c r="C154"/>
  <c r="D154" s="1"/>
  <c r="C155"/>
  <c r="D155" s="1"/>
  <c r="C156"/>
  <c r="D156" s="1"/>
  <c r="C157"/>
  <c r="D157" s="1"/>
  <c r="C158"/>
  <c r="D158" s="1"/>
  <c r="C159"/>
  <c r="D159" s="1"/>
  <c r="C160"/>
  <c r="D160" s="1"/>
  <c r="C161"/>
  <c r="D161" s="1"/>
  <c r="C162"/>
  <c r="D162" s="1"/>
  <c r="C163"/>
  <c r="D163" s="1"/>
  <c r="C164"/>
  <c r="D164" s="1"/>
  <c r="C165"/>
  <c r="D165" s="1"/>
  <c r="C166"/>
  <c r="D166" s="1"/>
  <c r="C167"/>
  <c r="D167" s="1"/>
  <c r="C168"/>
  <c r="D168" s="1"/>
  <c r="C169"/>
  <c r="D169" s="1"/>
  <c r="C170"/>
  <c r="D170" s="1"/>
  <c r="C171"/>
  <c r="D171" s="1"/>
  <c r="C172"/>
  <c r="D172" s="1"/>
  <c r="C173"/>
  <c r="D173" s="1"/>
  <c r="C174"/>
  <c r="D174" s="1"/>
  <c r="C175"/>
  <c r="D175" s="1"/>
  <c r="C176"/>
  <c r="D176" s="1"/>
  <c r="C177"/>
  <c r="D177" s="1"/>
  <c r="C178"/>
  <c r="D178" s="1"/>
  <c r="C179"/>
  <c r="D179" s="1"/>
  <c r="C180"/>
  <c r="D180" s="1"/>
  <c r="C181"/>
  <c r="D181" s="1"/>
  <c r="C182"/>
  <c r="D182" s="1"/>
  <c r="C183"/>
  <c r="D183" s="1"/>
  <c r="C184"/>
  <c r="D184" s="1"/>
  <c r="C185"/>
  <c r="D185" s="1"/>
  <c r="C186"/>
  <c r="D186" s="1"/>
  <c r="C187"/>
  <c r="D187" s="1"/>
  <c r="C188"/>
  <c r="D188" s="1"/>
  <c r="C189"/>
  <c r="D189" s="1"/>
  <c r="C190"/>
  <c r="D190" s="1"/>
  <c r="C191"/>
  <c r="D191" s="1"/>
  <c r="C192"/>
  <c r="D192" s="1"/>
  <c r="C193"/>
  <c r="D193" s="1"/>
  <c r="C194"/>
  <c r="D194" s="1"/>
  <c r="C195"/>
  <c r="D195" s="1"/>
  <c r="C196"/>
  <c r="D196" s="1"/>
  <c r="C197"/>
  <c r="D197" s="1"/>
  <c r="E197"/>
  <c r="C198"/>
  <c r="D198" s="1"/>
  <c r="C199"/>
  <c r="D199" s="1"/>
  <c r="C200"/>
  <c r="D200" s="1"/>
  <c r="C201"/>
  <c r="D201" s="1"/>
  <c r="C202"/>
  <c r="D202" s="1"/>
  <c r="C203"/>
  <c r="D203" s="1"/>
  <c r="C204"/>
  <c r="D204" s="1"/>
  <c r="C205"/>
  <c r="D205" s="1"/>
  <c r="C206"/>
  <c r="D206" s="1"/>
  <c r="C207"/>
  <c r="D207" s="1"/>
  <c r="C208"/>
  <c r="D208" s="1"/>
  <c r="C209"/>
  <c r="D209" s="1"/>
  <c r="C210"/>
  <c r="D210" s="1"/>
  <c r="C211"/>
  <c r="D211" s="1"/>
  <c r="C212"/>
  <c r="D212" s="1"/>
  <c r="C213"/>
  <c r="D213" s="1"/>
  <c r="C214"/>
  <c r="D214" s="1"/>
  <c r="C215"/>
  <c r="D215" s="1"/>
  <c r="C216"/>
  <c r="D216" s="1"/>
  <c r="D217"/>
  <c r="C218"/>
  <c r="D218" s="1"/>
  <c r="C219"/>
  <c r="D219" s="1"/>
  <c r="C220"/>
  <c r="D220" s="1"/>
  <c r="C221"/>
  <c r="D221" s="1"/>
  <c r="C222"/>
  <c r="D222" s="1"/>
  <c r="E222"/>
  <c r="C223"/>
  <c r="D223"/>
  <c r="C224"/>
  <c r="D224"/>
  <c r="C225"/>
  <c r="D225"/>
  <c r="C226"/>
  <c r="D226"/>
  <c r="C227"/>
  <c r="D227"/>
  <c r="C228"/>
  <c r="D228"/>
  <c r="C229"/>
  <c r="D229"/>
  <c r="C230"/>
  <c r="D230"/>
  <c r="E230"/>
  <c r="C231"/>
  <c r="D231" s="1"/>
  <c r="C232"/>
  <c r="D232" s="1"/>
  <c r="C233"/>
  <c r="D233" s="1"/>
  <c r="C234"/>
  <c r="D234" s="1"/>
  <c r="C235"/>
  <c r="D235" s="1"/>
  <c r="C236"/>
  <c r="D236" s="1"/>
  <c r="C237"/>
  <c r="D237" s="1"/>
  <c r="C238"/>
  <c r="D238" s="1"/>
  <c r="E238"/>
  <c r="C239"/>
  <c r="D239"/>
  <c r="C240"/>
  <c r="D240"/>
  <c r="C241"/>
  <c r="D241"/>
  <c r="C242"/>
  <c r="D242"/>
  <c r="C243"/>
  <c r="D243"/>
  <c r="C244"/>
  <c r="D244"/>
  <c r="C245"/>
  <c r="D245"/>
  <c r="C246"/>
  <c r="D246"/>
  <c r="E246"/>
  <c r="C247"/>
  <c r="D247" s="1"/>
  <c r="C248"/>
  <c r="D248" s="1"/>
  <c r="C249"/>
  <c r="D249" s="1"/>
  <c r="C250"/>
  <c r="D250" s="1"/>
  <c r="C251"/>
  <c r="D251" s="1"/>
  <c r="C252"/>
  <c r="D252" s="1"/>
  <c r="C253"/>
  <c r="D253" s="1"/>
  <c r="C254"/>
  <c r="D254" s="1"/>
  <c r="E254"/>
  <c r="C255"/>
  <c r="D255"/>
  <c r="C256"/>
  <c r="D256"/>
  <c r="C257"/>
  <c r="D257"/>
  <c r="C258"/>
  <c r="D258"/>
  <c r="C259"/>
  <c r="D259"/>
  <c r="C260"/>
  <c r="D260"/>
  <c r="C261"/>
  <c r="D261"/>
  <c r="C262"/>
  <c r="D262"/>
  <c r="E262"/>
  <c r="C263"/>
  <c r="D263" s="1"/>
  <c r="C264"/>
  <c r="D264" s="1"/>
  <c r="C265"/>
  <c r="D265" s="1"/>
  <c r="C266"/>
  <c r="D266" s="1"/>
  <c r="C267"/>
  <c r="D267" s="1"/>
  <c r="C268"/>
  <c r="D268" s="1"/>
  <c r="C269"/>
  <c r="D269" s="1"/>
  <c r="C270"/>
  <c r="D270" s="1"/>
  <c r="E270"/>
  <c r="C271"/>
  <c r="D271"/>
  <c r="C272"/>
  <c r="D272"/>
  <c r="C273"/>
  <c r="D273"/>
  <c r="C274"/>
  <c r="D274"/>
  <c r="C275"/>
  <c r="D275"/>
  <c r="C276"/>
  <c r="D276"/>
  <c r="C277"/>
  <c r="D277"/>
  <c r="C278"/>
  <c r="D278"/>
  <c r="E278"/>
  <c r="C279"/>
  <c r="D279" s="1"/>
  <c r="C280"/>
  <c r="D280" s="1"/>
  <c r="C281"/>
  <c r="D281" s="1"/>
  <c r="C282"/>
  <c r="D282" s="1"/>
  <c r="C283"/>
  <c r="D283" s="1"/>
  <c r="C284"/>
  <c r="D284" s="1"/>
  <c r="C285"/>
  <c r="D285" s="1"/>
  <c r="C286"/>
  <c r="D286" s="1"/>
  <c r="E286"/>
  <c r="C287"/>
  <c r="D287"/>
  <c r="C288"/>
  <c r="D288"/>
  <c r="C289"/>
  <c r="D289"/>
  <c r="C290"/>
  <c r="D290"/>
  <c r="E290"/>
  <c r="C291"/>
  <c r="D291" s="1"/>
  <c r="C292"/>
  <c r="D292" s="1"/>
  <c r="C293"/>
  <c r="D293" s="1"/>
  <c r="C294"/>
  <c r="D294" s="1"/>
  <c r="E294"/>
  <c r="C295"/>
  <c r="D295"/>
  <c r="C296"/>
  <c r="D296"/>
  <c r="C297"/>
  <c r="D297"/>
  <c r="C298"/>
  <c r="D298"/>
  <c r="E298"/>
  <c r="C299"/>
  <c r="D299" s="1"/>
  <c r="C300"/>
  <c r="D300" s="1"/>
  <c r="C301"/>
  <c r="D301" s="1"/>
  <c r="C302"/>
  <c r="D302" s="1"/>
  <c r="E302"/>
  <c r="C303"/>
  <c r="D303"/>
  <c r="C304"/>
  <c r="D304"/>
  <c r="C305"/>
  <c r="D305"/>
  <c r="C306"/>
  <c r="D306"/>
  <c r="E306"/>
  <c r="C307"/>
  <c r="D307" s="1"/>
  <c r="C308"/>
  <c r="D308" s="1"/>
  <c r="C309"/>
  <c r="D309" s="1"/>
  <c r="C310"/>
  <c r="D310" s="1"/>
  <c r="E310"/>
  <c r="C311"/>
  <c r="D311"/>
  <c r="C312"/>
  <c r="D312"/>
  <c r="C313"/>
  <c r="D313"/>
  <c r="C314"/>
  <c r="D314"/>
  <c r="E314"/>
  <c r="C315"/>
  <c r="D315" s="1"/>
  <c r="C316"/>
  <c r="D316" s="1"/>
  <c r="C317"/>
  <c r="D317" s="1"/>
  <c r="C318"/>
  <c r="D318" s="1"/>
  <c r="E318"/>
  <c r="C319"/>
  <c r="D319"/>
  <c r="C320"/>
  <c r="D320"/>
  <c r="C321"/>
  <c r="D321"/>
  <c r="C322"/>
  <c r="D322"/>
  <c r="E322"/>
  <c r="C323"/>
  <c r="D323" s="1"/>
  <c r="C324"/>
  <c r="D324" s="1"/>
  <c r="C325"/>
  <c r="D325" s="1"/>
  <c r="C326"/>
  <c r="D326" s="1"/>
  <c r="E326"/>
  <c r="C327"/>
  <c r="D327"/>
  <c r="C328"/>
  <c r="D328"/>
  <c r="C329"/>
  <c r="D329"/>
  <c r="C330"/>
  <c r="D330"/>
  <c r="E330"/>
  <c r="C331"/>
  <c r="D331" s="1"/>
  <c r="C332"/>
  <c r="D332" s="1"/>
  <c r="C333"/>
  <c r="D333" s="1"/>
  <c r="C334"/>
  <c r="D334" s="1"/>
  <c r="E334"/>
  <c r="C335"/>
  <c r="D335"/>
  <c r="C336"/>
  <c r="D336"/>
  <c r="C337"/>
  <c r="D337"/>
  <c r="C338"/>
  <c r="D338"/>
  <c r="E338"/>
  <c r="C339"/>
  <c r="D339" s="1"/>
  <c r="C340"/>
  <c r="D340" s="1"/>
  <c r="C341"/>
  <c r="D341" s="1"/>
  <c r="C342"/>
  <c r="D342" s="1"/>
  <c r="E342"/>
  <c r="C343"/>
  <c r="D343"/>
  <c r="C344"/>
  <c r="D344"/>
  <c r="C345"/>
  <c r="D345"/>
  <c r="C346"/>
  <c r="D346"/>
  <c r="E346"/>
  <c r="C347"/>
  <c r="D347" s="1"/>
  <c r="C348"/>
  <c r="D348" s="1"/>
  <c r="C349"/>
  <c r="D349" s="1"/>
  <c r="C350"/>
  <c r="D350" s="1"/>
  <c r="E350"/>
  <c r="C351"/>
  <c r="D351"/>
  <c r="C352"/>
  <c r="D352"/>
  <c r="C353"/>
  <c r="D353"/>
  <c r="C354"/>
  <c r="D354"/>
  <c r="E354"/>
  <c r="C355"/>
  <c r="D355" s="1"/>
  <c r="C356"/>
  <c r="D356" s="1"/>
  <c r="C357"/>
  <c r="D357" s="1"/>
  <c r="C358"/>
  <c r="D358" s="1"/>
  <c r="E358"/>
  <c r="C359"/>
  <c r="D359"/>
  <c r="C360"/>
  <c r="D360"/>
  <c r="C361"/>
  <c r="D361"/>
  <c r="C362"/>
  <c r="D362"/>
  <c r="E362"/>
  <c r="C363"/>
  <c r="D363" s="1"/>
  <c r="C364"/>
  <c r="D364" s="1"/>
  <c r="C365"/>
  <c r="D365" s="1"/>
  <c r="C366"/>
  <c r="D366" s="1"/>
  <c r="E366"/>
  <c r="C367"/>
  <c r="D367"/>
  <c r="C368"/>
  <c r="D368"/>
  <c r="C369"/>
  <c r="D369"/>
  <c r="C370"/>
  <c r="E370"/>
  <c r="C371"/>
  <c r="D371"/>
  <c r="E371"/>
  <c r="C372"/>
  <c r="D372" s="1"/>
  <c r="C373"/>
  <c r="D373" s="1"/>
  <c r="C374"/>
  <c r="D374" s="1"/>
  <c r="C375"/>
  <c r="D375" s="1"/>
  <c r="E375"/>
  <c r="C376"/>
  <c r="D376"/>
  <c r="C377"/>
  <c r="D377"/>
  <c r="C378"/>
  <c r="D378"/>
  <c r="C379"/>
  <c r="D379"/>
  <c r="E379"/>
  <c r="C380"/>
  <c r="D380" s="1"/>
  <c r="C381"/>
  <c r="D381" s="1"/>
  <c r="C382"/>
  <c r="D382" s="1"/>
  <c r="C383"/>
  <c r="D383" s="1"/>
  <c r="E383"/>
  <c r="C384"/>
  <c r="D384"/>
  <c r="C385"/>
  <c r="D385"/>
  <c r="C386"/>
  <c r="D386"/>
  <c r="C387"/>
  <c r="D387"/>
  <c r="E387"/>
  <c r="C388"/>
  <c r="D388" s="1"/>
  <c r="C389"/>
  <c r="D389" s="1"/>
  <c r="C390"/>
  <c r="D390" s="1"/>
  <c r="C391"/>
  <c r="D391" s="1"/>
  <c r="E391"/>
  <c r="C392"/>
  <c r="D392"/>
  <c r="C393"/>
  <c r="D393"/>
  <c r="C394"/>
  <c r="D394"/>
  <c r="C395"/>
  <c r="D395"/>
  <c r="E395"/>
  <c r="C396"/>
  <c r="D396" s="1"/>
  <c r="C397"/>
  <c r="D397" s="1"/>
  <c r="C398"/>
  <c r="D398" s="1"/>
  <c r="C399"/>
  <c r="E399" s="1"/>
  <c r="C42" i="4"/>
  <c r="E42" s="1"/>
  <c r="C43"/>
  <c r="E43"/>
  <c r="C36" i="7" s="1"/>
  <c r="E36" s="1"/>
  <c r="C44" i="4"/>
  <c r="E44"/>
  <c r="C37" i="7" s="1"/>
  <c r="D37" s="1"/>
  <c r="C45" i="4"/>
  <c r="E45" s="1"/>
  <c r="C46"/>
  <c r="E46" s="1"/>
  <c r="C39" i="7" s="1"/>
  <c r="E39" s="1"/>
  <c r="C47" i="4"/>
  <c r="E47"/>
  <c r="C40" i="7" s="1"/>
  <c r="D40" s="1"/>
  <c r="C48" i="4"/>
  <c r="E48" s="1"/>
  <c r="C41" i="7" s="1"/>
  <c r="D41" s="1"/>
  <c r="C49" i="4"/>
  <c r="E49" s="1"/>
  <c r="C42" i="7" s="1"/>
  <c r="E42" s="1"/>
  <c r="C50" i="4"/>
  <c r="E50" s="1"/>
  <c r="C43" i="7" s="1"/>
  <c r="C51" i="4"/>
  <c r="E51" s="1"/>
  <c r="C44" i="7" s="1"/>
  <c r="E44" s="1"/>
  <c r="C52" i="4"/>
  <c r="E52" s="1"/>
  <c r="C45" i="7" s="1"/>
  <c r="D45" s="1"/>
  <c r="C53" i="4"/>
  <c r="E53" s="1"/>
  <c r="C46" i="7" s="1"/>
  <c r="C55" i="4"/>
  <c r="E55" s="1"/>
  <c r="C47" i="7" s="1"/>
  <c r="D47" s="1"/>
  <c r="C56" i="4"/>
  <c r="E56" s="1"/>
  <c r="C48" i="7" s="1"/>
  <c r="E48" s="1"/>
  <c r="C57" i="4"/>
  <c r="E57" s="1"/>
  <c r="C49" i="7" s="1"/>
  <c r="E49" s="1"/>
  <c r="C58" i="4"/>
  <c r="E58" s="1"/>
  <c r="C50" i="7" s="1"/>
  <c r="C59" i="4"/>
  <c r="E59" s="1"/>
  <c r="C51" i="7" s="1"/>
  <c r="E51" s="1"/>
  <c r="C60" i="4"/>
  <c r="E60" s="1"/>
  <c r="C52" i="7" s="1"/>
  <c r="E52" s="1"/>
  <c r="C61" i="4"/>
  <c r="E61" s="1"/>
  <c r="C53" i="7" s="1"/>
  <c r="E53" s="1"/>
  <c r="C62" i="4"/>
  <c r="E62" s="1"/>
  <c r="C54" i="7" s="1"/>
  <c r="D54" s="1"/>
  <c r="C63" i="4"/>
  <c r="E63" s="1"/>
  <c r="C55" i="7" s="1"/>
  <c r="D55" s="1"/>
  <c r="C64" i="4"/>
  <c r="E64" s="1"/>
  <c r="C56" i="7" s="1"/>
  <c r="E56" s="1"/>
  <c r="C65" i="4"/>
  <c r="E65" s="1"/>
  <c r="C57" i="7" s="1"/>
  <c r="E57" s="1"/>
  <c r="C66" i="4"/>
  <c r="E66"/>
  <c r="C58" i="7" s="1"/>
  <c r="C67" i="4"/>
  <c r="E67" s="1"/>
  <c r="C59" i="7" s="1"/>
  <c r="C69" i="4"/>
  <c r="E69" s="1"/>
  <c r="C70"/>
  <c r="E70" s="1"/>
  <c r="C61" i="7" s="1"/>
  <c r="D61" s="1"/>
  <c r="C71" i="4"/>
  <c r="E71" s="1"/>
  <c r="C62" i="7" s="1"/>
  <c r="D62" s="1"/>
  <c r="C72" i="4"/>
  <c r="E72"/>
  <c r="C63" i="7" s="1"/>
  <c r="D63" s="1"/>
  <c r="C73" i="4"/>
  <c r="E73" s="1"/>
  <c r="C64" i="7" s="1"/>
  <c r="C74" i="4"/>
  <c r="E74" s="1"/>
  <c r="C65" i="7" s="1"/>
  <c r="D65" s="1"/>
  <c r="C75" i="4"/>
  <c r="E75" s="1"/>
  <c r="C66" i="7" s="1"/>
  <c r="D66" s="1"/>
  <c r="C76" i="4"/>
  <c r="E76" s="1"/>
  <c r="C67" i="7" s="1"/>
  <c r="D67" s="1"/>
  <c r="C77" i="4"/>
  <c r="E77" s="1"/>
  <c r="C68" i="7" s="1"/>
  <c r="D68" s="1"/>
  <c r="C78" i="4"/>
  <c r="E78" s="1"/>
  <c r="C69" i="7" s="1"/>
  <c r="D69" s="1"/>
  <c r="C79" i="4"/>
  <c r="E79" s="1"/>
  <c r="C70" i="7" s="1"/>
  <c r="E70" s="1"/>
  <c r="C80" i="4"/>
  <c r="E80" s="1"/>
  <c r="C71" i="7" s="1"/>
  <c r="C81" i="4"/>
  <c r="E81" s="1"/>
  <c r="C72" i="7" s="1"/>
  <c r="E72" s="1"/>
  <c r="C83" i="4"/>
  <c r="E83" s="1"/>
  <c r="C84"/>
  <c r="E84" s="1"/>
  <c r="C74" i="7" s="1"/>
  <c r="E74" s="1"/>
  <c r="C85" i="4"/>
  <c r="E85" s="1"/>
  <c r="C75" i="7" s="1"/>
  <c r="C86" i="4"/>
  <c r="E86" s="1"/>
  <c r="C76" i="7" s="1"/>
  <c r="E76" s="1"/>
  <c r="C87" i="4"/>
  <c r="E87" s="1"/>
  <c r="C77" i="7" s="1"/>
  <c r="C88" i="4"/>
  <c r="E88" s="1"/>
  <c r="C78" i="7" s="1"/>
  <c r="D78" s="1"/>
  <c r="E89" i="4"/>
  <c r="C79" i="7" s="1"/>
  <c r="E79" s="1"/>
  <c r="E90" i="4"/>
  <c r="C80" i="7" s="1"/>
  <c r="E80" s="1"/>
  <c r="E91" i="4"/>
  <c r="C81" i="7" s="1"/>
  <c r="D81" s="1"/>
  <c r="E92" i="4"/>
  <c r="C82" i="7" s="1"/>
  <c r="D82" s="1"/>
  <c r="E93" i="4"/>
  <c r="C83" i="7" s="1"/>
  <c r="D83" s="1"/>
  <c r="C94" i="4"/>
  <c r="E94" s="1"/>
  <c r="C84" i="7" s="1"/>
  <c r="D84" s="1"/>
  <c r="C95" i="4"/>
  <c r="E95" s="1"/>
  <c r="C85" i="7" s="1"/>
  <c r="D85" s="1"/>
  <c r="C97" i="4"/>
  <c r="E97" s="1"/>
  <c r="C87" i="7" s="1"/>
  <c r="E87" s="1"/>
  <c r="C100" i="4"/>
  <c r="E100" s="1"/>
  <c r="C101"/>
  <c r="E101" s="1"/>
  <c r="C102"/>
  <c r="E102" s="1"/>
  <c r="C103"/>
  <c r="E103" s="1"/>
  <c r="C104"/>
  <c r="E104" s="1"/>
  <c r="C106"/>
  <c r="E106" s="1"/>
  <c r="C107"/>
  <c r="E107" s="1"/>
  <c r="C95" i="7" s="1"/>
  <c r="C108" i="4"/>
  <c r="E108" s="1"/>
  <c r="C96" i="7" s="1"/>
  <c r="E96" s="1"/>
  <c r="C109" i="4"/>
  <c r="E109" s="1"/>
  <c r="C97" i="7" s="1"/>
  <c r="D97" s="1"/>
  <c r="C110" i="4"/>
  <c r="E110" s="1"/>
  <c r="C98" i="7" s="1"/>
  <c r="D98" s="1"/>
  <c r="E112" i="4"/>
  <c r="K112"/>
  <c r="E113"/>
  <c r="F113"/>
  <c r="E118"/>
  <c r="G118"/>
  <c r="H118"/>
  <c r="C86" i="7" s="1"/>
  <c r="E86" s="1"/>
  <c r="E120" i="4"/>
  <c r="C26" s="1"/>
  <c r="G120"/>
  <c r="H120"/>
  <c r="C88" i="7" s="1"/>
  <c r="D88" s="1"/>
  <c r="E121" i="4"/>
  <c r="B115" i="2"/>
  <c r="E115" s="1"/>
  <c r="C2" i="7" s="1"/>
  <c r="E2" s="1"/>
  <c r="B119" i="2"/>
  <c r="E119" s="1"/>
  <c r="C3" i="7" s="1"/>
  <c r="E3" s="1"/>
  <c r="B123" i="2"/>
  <c r="E123" s="1"/>
  <c r="C5" i="7" s="1"/>
  <c r="B127" i="2"/>
  <c r="E127" s="1"/>
  <c r="C6" i="7" s="1"/>
  <c r="E6" s="1"/>
  <c r="B132" i="2"/>
  <c r="E132" s="1"/>
  <c r="C7" i="7" s="1"/>
  <c r="C136" i="2"/>
  <c r="C8" i="7" s="1"/>
  <c r="D8" s="1"/>
  <c r="B140" i="2"/>
  <c r="E140" s="1"/>
  <c r="C9" i="7" s="1"/>
  <c r="B144" i="2"/>
  <c r="E144" s="1"/>
  <c r="C10" i="7" s="1"/>
  <c r="B148" i="2"/>
  <c r="E148" s="1"/>
  <c r="C11" i="7" s="1"/>
  <c r="B153" i="2"/>
  <c r="E153" s="1"/>
  <c r="C12" i="7" s="1"/>
  <c r="C158" i="2"/>
  <c r="C4" i="7" s="1"/>
  <c r="E4" s="1"/>
  <c r="C159" i="2"/>
  <c r="B162"/>
  <c r="E162" s="1"/>
  <c r="C13" i="7" s="1"/>
  <c r="B166" i="2"/>
  <c r="E166" s="1"/>
  <c r="C14" i="7" s="1"/>
  <c r="B170" i="2"/>
  <c r="E170" s="1"/>
  <c r="C15" i="7" s="1"/>
  <c r="E181" i="2"/>
  <c r="F182" s="1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397" i="7"/>
  <c r="E394"/>
  <c r="E393"/>
  <c r="E390"/>
  <c r="E389"/>
  <c r="E386"/>
  <c r="E385"/>
  <c r="E382"/>
  <c r="E381"/>
  <c r="E378"/>
  <c r="E377"/>
  <c r="E374"/>
  <c r="E373"/>
  <c r="E369"/>
  <c r="E368"/>
  <c r="E365"/>
  <c r="E364"/>
  <c r="E361"/>
  <c r="E360"/>
  <c r="E357"/>
  <c r="E356"/>
  <c r="E353"/>
  <c r="E352"/>
  <c r="E349"/>
  <c r="E348"/>
  <c r="E345"/>
  <c r="E344"/>
  <c r="E341"/>
  <c r="E340"/>
  <c r="E337"/>
  <c r="E336"/>
  <c r="E333"/>
  <c r="E332"/>
  <c r="E329"/>
  <c r="E328"/>
  <c r="E325"/>
  <c r="E324"/>
  <c r="E321"/>
  <c r="E320"/>
  <c r="E317"/>
  <c r="E316"/>
  <c r="E313"/>
  <c r="E312"/>
  <c r="E309"/>
  <c r="E308"/>
  <c r="E305"/>
  <c r="E304"/>
  <c r="E301"/>
  <c r="E300"/>
  <c r="E297"/>
  <c r="E296"/>
  <c r="E293"/>
  <c r="E292"/>
  <c r="E289"/>
  <c r="E288"/>
  <c r="E282"/>
  <c r="E274"/>
  <c r="E266"/>
  <c r="E258"/>
  <c r="E250"/>
  <c r="E242"/>
  <c r="E234"/>
  <c r="E226"/>
  <c r="E218"/>
  <c r="E209"/>
  <c r="E201"/>
  <c r="E193"/>
  <c r="E185"/>
  <c r="E177"/>
  <c r="E169"/>
  <c r="E161"/>
  <c r="E153"/>
  <c r="E145"/>
  <c r="E137"/>
  <c r="E129"/>
  <c r="E121"/>
  <c r="E113"/>
  <c r="E105"/>
  <c r="E104"/>
  <c r="E103"/>
  <c r="E102"/>
  <c r="E101"/>
  <c r="E32"/>
  <c r="E28"/>
  <c r="E24"/>
  <c r="E20"/>
  <c r="E16"/>
  <c r="E285"/>
  <c r="E284"/>
  <c r="E281"/>
  <c r="E280"/>
  <c r="E277"/>
  <c r="E276"/>
  <c r="E273"/>
  <c r="E272"/>
  <c r="E269"/>
  <c r="E268"/>
  <c r="E265"/>
  <c r="E264"/>
  <c r="E261"/>
  <c r="E260"/>
  <c r="E257"/>
  <c r="E256"/>
  <c r="E253"/>
  <c r="E252"/>
  <c r="E249"/>
  <c r="E248"/>
  <c r="E245"/>
  <c r="E244"/>
  <c r="E241"/>
  <c r="E240"/>
  <c r="E237"/>
  <c r="E236"/>
  <c r="E233"/>
  <c r="E232"/>
  <c r="E229"/>
  <c r="E228"/>
  <c r="E225"/>
  <c r="E224"/>
  <c r="E221"/>
  <c r="E220"/>
  <c r="E211"/>
  <c r="E208"/>
  <c r="E207"/>
  <c r="E204"/>
  <c r="E203"/>
  <c r="E200"/>
  <c r="E199"/>
  <c r="E196"/>
  <c r="E195"/>
  <c r="E192"/>
  <c r="E191"/>
  <c r="E188"/>
  <c r="E187"/>
  <c r="E184"/>
  <c r="E183"/>
  <c r="E180"/>
  <c r="E179"/>
  <c r="E176"/>
  <c r="E175"/>
  <c r="E172"/>
  <c r="E171"/>
  <c r="E168"/>
  <c r="E167"/>
  <c r="E164"/>
  <c r="E163"/>
  <c r="E160"/>
  <c r="E159"/>
  <c r="E156"/>
  <c r="E155"/>
  <c r="E152"/>
  <c r="E151"/>
  <c r="E148"/>
  <c r="E147"/>
  <c r="E144"/>
  <c r="E143"/>
  <c r="E140"/>
  <c r="E139"/>
  <c r="E136"/>
  <c r="E135"/>
  <c r="E132"/>
  <c r="E131"/>
  <c r="E128"/>
  <c r="E127"/>
  <c r="E124"/>
  <c r="E123"/>
  <c r="E120"/>
  <c r="E119"/>
  <c r="E116"/>
  <c r="E115"/>
  <c r="E112"/>
  <c r="E111"/>
  <c r="E108"/>
  <c r="E107"/>
  <c r="E392"/>
  <c r="E384"/>
  <c r="E376"/>
  <c r="E367"/>
  <c r="E359"/>
  <c r="E351"/>
  <c r="E343"/>
  <c r="E335"/>
  <c r="E327"/>
  <c r="E319"/>
  <c r="E311"/>
  <c r="E303"/>
  <c r="E295"/>
  <c r="E287"/>
  <c r="E279"/>
  <c r="E275"/>
  <c r="E271"/>
  <c r="E263"/>
  <c r="E259"/>
  <c r="E255"/>
  <c r="E247"/>
  <c r="E243"/>
  <c r="E239"/>
  <c r="E231"/>
  <c r="E227"/>
  <c r="E223"/>
  <c r="E219"/>
  <c r="E210"/>
  <c r="E206"/>
  <c r="E202"/>
  <c r="E198"/>
  <c r="E194"/>
  <c r="E190"/>
  <c r="E186"/>
  <c r="E182"/>
  <c r="E178"/>
  <c r="E174"/>
  <c r="E170"/>
  <c r="E166"/>
  <c r="E162"/>
  <c r="E158"/>
  <c r="E154"/>
  <c r="E150"/>
  <c r="E146"/>
  <c r="E142"/>
  <c r="E138"/>
  <c r="E134"/>
  <c r="E130"/>
  <c r="E126"/>
  <c r="E122"/>
  <c r="E118"/>
  <c r="E114"/>
  <c r="E110"/>
  <c r="E106"/>
  <c r="C34"/>
  <c r="E34" s="1"/>
  <c r="C38"/>
  <c r="D49" l="1"/>
  <c r="J103" i="4"/>
  <c r="C93" i="7"/>
  <c r="D93" s="1"/>
  <c r="C91"/>
  <c r="D91" s="1"/>
  <c r="J101" i="4"/>
  <c r="J99"/>
  <c r="C89" i="7"/>
  <c r="D89" s="1"/>
  <c r="C94"/>
  <c r="D94" s="1"/>
  <c r="J109" i="4"/>
  <c r="C92" i="7"/>
  <c r="E92" s="1"/>
  <c r="J102" i="4"/>
  <c r="C90" i="7"/>
  <c r="D90" s="1"/>
  <c r="J100" i="4"/>
  <c r="E165" i="7"/>
  <c r="E31"/>
  <c r="E30"/>
  <c r="E27"/>
  <c r="E23"/>
  <c r="E22"/>
  <c r="E19"/>
  <c r="E181"/>
  <c r="E149"/>
  <c r="E117"/>
  <c r="C60"/>
  <c r="D60" s="1"/>
  <c r="K69" i="4"/>
  <c r="E398" i="7"/>
  <c r="E235"/>
  <c r="E251"/>
  <c r="E267"/>
  <c r="E283"/>
  <c r="E291"/>
  <c r="E299"/>
  <c r="E307"/>
  <c r="E315"/>
  <c r="E323"/>
  <c r="E331"/>
  <c r="E339"/>
  <c r="E347"/>
  <c r="E355"/>
  <c r="E363"/>
  <c r="E372"/>
  <c r="E380"/>
  <c r="E388"/>
  <c r="E396"/>
  <c r="E205"/>
  <c r="E189"/>
  <c r="E173"/>
  <c r="E157"/>
  <c r="E141"/>
  <c r="E125"/>
  <c r="E109"/>
  <c r="E29"/>
  <c r="E26"/>
  <c r="E21"/>
  <c r="E18"/>
  <c r="D79"/>
  <c r="E55"/>
  <c r="E40"/>
  <c r="E37"/>
  <c r="D56"/>
  <c r="D3"/>
  <c r="E78"/>
  <c r="D96"/>
  <c r="E88"/>
  <c r="E68"/>
  <c r="D42"/>
  <c r="E84"/>
  <c r="E45"/>
  <c r="D48"/>
  <c r="E61"/>
  <c r="D80"/>
  <c r="D51"/>
  <c r="D70"/>
  <c r="D52"/>
  <c r="E69"/>
  <c r="E182" i="2"/>
  <c r="D6" i="7"/>
  <c r="E81"/>
  <c r="D44"/>
  <c r="D53"/>
  <c r="D87"/>
  <c r="D39"/>
  <c r="E54"/>
  <c r="E100"/>
  <c r="E9"/>
  <c r="D9"/>
  <c r="G182" i="2"/>
  <c r="E5" i="7"/>
  <c r="D5"/>
  <c r="I181" i="2"/>
  <c r="G177"/>
  <c r="D7" i="7"/>
  <c r="E7"/>
  <c r="I182" i="2"/>
  <c r="E8" i="7"/>
  <c r="D74"/>
  <c r="D57"/>
  <c r="D72"/>
  <c r="E66"/>
  <c r="E63"/>
  <c r="E90"/>
  <c r="D95"/>
  <c r="E95"/>
  <c r="D77"/>
  <c r="E77"/>
  <c r="E71"/>
  <c r="D71"/>
  <c r="E58"/>
  <c r="D58"/>
  <c r="E50"/>
  <c r="D50"/>
  <c r="E43"/>
  <c r="D43"/>
  <c r="K42" i="4"/>
  <c r="C35" i="7"/>
  <c r="D35" s="1"/>
  <c r="K55" i="4"/>
  <c r="E89" i="7"/>
  <c r="D38"/>
  <c r="E38"/>
  <c r="E75"/>
  <c r="D75"/>
  <c r="K83" i="4"/>
  <c r="C73" i="7"/>
  <c r="E64"/>
  <c r="D64"/>
  <c r="E59"/>
  <c r="D59"/>
  <c r="D46"/>
  <c r="E46"/>
  <c r="D4"/>
  <c r="E83"/>
  <c r="E97"/>
  <c r="E99"/>
  <c r="D76"/>
  <c r="D36"/>
  <c r="E82"/>
  <c r="E98"/>
  <c r="E62"/>
  <c r="D86"/>
  <c r="E41"/>
  <c r="E65"/>
  <c r="E13"/>
  <c r="D13"/>
  <c r="E11"/>
  <c r="D11"/>
  <c r="E10"/>
  <c r="D10"/>
  <c r="E15"/>
  <c r="D15"/>
  <c r="E14"/>
  <c r="D14"/>
  <c r="D12"/>
  <c r="E12"/>
  <c r="E47"/>
  <c r="E60"/>
  <c r="D34"/>
  <c r="E85"/>
  <c r="E67"/>
  <c r="E35" l="1"/>
  <c r="E93"/>
  <c r="E91"/>
  <c r="D92"/>
  <c r="E94"/>
  <c r="D176" i="2"/>
  <c r="D175" s="1"/>
  <c r="E73" i="7"/>
  <c r="D73"/>
</calcChain>
</file>

<file path=xl/sharedStrings.xml><?xml version="1.0" encoding="utf-8"?>
<sst xmlns="http://schemas.openxmlformats.org/spreadsheetml/2006/main" count="936" uniqueCount="692">
  <si>
    <t>(Marque las opciones correspondientes)</t>
  </si>
  <si>
    <t>Objetivos, metas e indicadores relacionados:</t>
  </si>
  <si>
    <t>Nombre del acuerdo, tratado o compromiso internacional</t>
  </si>
  <si>
    <t xml:space="preserve">Tema </t>
  </si>
  <si>
    <t>Salud</t>
  </si>
  <si>
    <t>Educación</t>
  </si>
  <si>
    <t>Empleo</t>
  </si>
  <si>
    <t>Distribución del ingreso y pobreza</t>
  </si>
  <si>
    <t xml:space="preserve">Seguridad pública e impartición de justicia </t>
  </si>
  <si>
    <t>Gobierno</t>
  </si>
  <si>
    <t>Vivienda</t>
  </si>
  <si>
    <t xml:space="preserve">Sistema de Cuentas Nacionales </t>
  </si>
  <si>
    <t>Información financiera</t>
  </si>
  <si>
    <t>Precios</t>
  </si>
  <si>
    <t>Trabajo</t>
  </si>
  <si>
    <t>Ciencia y tecnología</t>
  </si>
  <si>
    <t>Atmósfera</t>
  </si>
  <si>
    <t>Biodiversidad</t>
  </si>
  <si>
    <t>Agua</t>
  </si>
  <si>
    <t>Suelo</t>
  </si>
  <si>
    <t>Flora</t>
  </si>
  <si>
    <t>Fauna</t>
  </si>
  <si>
    <t>Residuos peligrosos y residuos sólidos</t>
  </si>
  <si>
    <t>Recursos naturales</t>
  </si>
  <si>
    <t xml:space="preserve">Clima </t>
  </si>
  <si>
    <t>Especifique</t>
  </si>
  <si>
    <t>Instructivos de llenado de cuestionarios</t>
  </si>
  <si>
    <t>Manuales de procedimientos para la captación de datos</t>
  </si>
  <si>
    <t>Manuales de procedimientos para la captura y procesamiento de datos</t>
  </si>
  <si>
    <t>Manuales para la presentación de resultados</t>
  </si>
  <si>
    <t xml:space="preserve">Organismo  elaborador </t>
  </si>
  <si>
    <t>Apoyo técnico</t>
  </si>
  <si>
    <t>Año</t>
  </si>
  <si>
    <t>Trimestre</t>
  </si>
  <si>
    <t>Mes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</si>
  <si>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</si>
  <si>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</si>
  <si>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</si>
  <si>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</si>
  <si>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</si>
  <si>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</si>
  <si>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</si>
  <si>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</si>
  <si>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</si>
  <si>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</si>
  <si>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</si>
  <si>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</si>
  <si>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Día</t>
  </si>
  <si>
    <t xml:space="preserve">Federal </t>
  </si>
  <si>
    <t>Órden</t>
  </si>
  <si>
    <t>Estatal</t>
  </si>
  <si>
    <t>Municipal</t>
  </si>
  <si>
    <t>Atributo</t>
  </si>
  <si>
    <t>Ninguno</t>
  </si>
  <si>
    <t>No aplica</t>
  </si>
  <si>
    <t>Personas</t>
  </si>
  <si>
    <t>subsistemas</t>
  </si>
  <si>
    <t>Demográfica y Social</t>
  </si>
  <si>
    <t>Económica</t>
  </si>
  <si>
    <t>Geográfica y del Medio Ambiente</t>
  </si>
  <si>
    <t xml:space="preserve"> </t>
  </si>
  <si>
    <t>Gobierno, Seguridad Pública e Impartición de Justicia</t>
  </si>
  <si>
    <t>Manuales de capacitación</t>
  </si>
  <si>
    <t xml:space="preserve">Información Estadística </t>
  </si>
  <si>
    <t>1. Nombre del proyecto estadístico propuesto:</t>
  </si>
  <si>
    <t xml:space="preserve">     B) FUNDAMENTOS DEL PROYECTO</t>
  </si>
  <si>
    <t>Nombre del acuerdo, tratado o compromiso:</t>
  </si>
  <si>
    <t>Nombre del organismo o país:</t>
  </si>
  <si>
    <t>PLANEACIÓN GENERAL</t>
  </si>
  <si>
    <t>MARCO CONCEPTUAL</t>
  </si>
  <si>
    <t xml:space="preserve">CRITERIOS DE VALIDACIÓN </t>
  </si>
  <si>
    <t>GLOSARIOS</t>
  </si>
  <si>
    <t>CLASIFICADORES</t>
  </si>
  <si>
    <t>CUESTIONARIOS</t>
  </si>
  <si>
    <t>DISEÑO DE LA MUESTRA</t>
  </si>
  <si>
    <t>DOCUMENTACIÓN DE PRUEBAS Y RESULTADOS</t>
  </si>
  <si>
    <t>PLANEACIÓN DEL PROYECTO</t>
  </si>
  <si>
    <t>DISEÑO CONCEPTUAL</t>
  </si>
  <si>
    <t xml:space="preserve">DISEÑO DE LA CAPTACIÓN </t>
  </si>
  <si>
    <t>DISEÑO DEL PROCESAMIENTO</t>
  </si>
  <si>
    <t xml:space="preserve">OPERATIVO DE CAPTACIÓN </t>
  </si>
  <si>
    <t>PROCESAMIENTO Y LIBERACIÓN DE DATOS</t>
  </si>
  <si>
    <t>PRESENTACIÓN Y DIVULGACIÓN DE RESULTADOS</t>
  </si>
  <si>
    <t>Nombre</t>
  </si>
  <si>
    <t>Organismo elaborador</t>
  </si>
  <si>
    <t>Organismo certificador</t>
  </si>
  <si>
    <t>Periodo que cubre</t>
  </si>
  <si>
    <t>Capacitación</t>
  </si>
  <si>
    <t>4.2.1</t>
  </si>
  <si>
    <t>4.3.2</t>
  </si>
  <si>
    <t>4.3.4</t>
  </si>
  <si>
    <t>4.3.5</t>
  </si>
  <si>
    <t>4.3.6</t>
  </si>
  <si>
    <t>4.4.1</t>
  </si>
  <si>
    <t>NUMERO</t>
  </si>
  <si>
    <t>DESCRIPCION</t>
  </si>
  <si>
    <t>2.2a</t>
  </si>
  <si>
    <t>2.2b</t>
  </si>
  <si>
    <t>3.1b</t>
  </si>
  <si>
    <t>3.2.1a</t>
  </si>
  <si>
    <t>3.2.1b</t>
  </si>
  <si>
    <t>3.2.1c</t>
  </si>
  <si>
    <t>3.2.2a</t>
  </si>
  <si>
    <t>3.2.2b</t>
  </si>
  <si>
    <t>3.2.2c</t>
  </si>
  <si>
    <t>3.2.3a</t>
  </si>
  <si>
    <t>3.2.3b</t>
  </si>
  <si>
    <t>3.2.3c</t>
  </si>
  <si>
    <t>3.5.a</t>
  </si>
  <si>
    <t>4.1.1</t>
  </si>
  <si>
    <t>4.3.6a</t>
  </si>
  <si>
    <t>4.4.2.1</t>
  </si>
  <si>
    <t>4.4.2.2</t>
  </si>
  <si>
    <t>4.4.2.3</t>
  </si>
  <si>
    <t>4.4.2.4</t>
  </si>
  <si>
    <t>4.4.2.5</t>
  </si>
  <si>
    <t>4.4.2.6</t>
  </si>
  <si>
    <t>4.4.2.7</t>
  </si>
  <si>
    <t>4.4.2.8</t>
  </si>
  <si>
    <t>4.4.3</t>
  </si>
  <si>
    <t>4.4.4.1a</t>
  </si>
  <si>
    <t>4.4.3.1a</t>
  </si>
  <si>
    <t>4.4.3.1b</t>
  </si>
  <si>
    <t>4.4.3.1c</t>
  </si>
  <si>
    <t>5.1.1</t>
  </si>
  <si>
    <t>5.1.2</t>
  </si>
  <si>
    <t>6.1.2</t>
  </si>
  <si>
    <t>6.2.1a</t>
  </si>
  <si>
    <t>6.2.1.1</t>
  </si>
  <si>
    <t>6.2.2</t>
  </si>
  <si>
    <t>6.2.2a</t>
  </si>
  <si>
    <t xml:space="preserve">MANUALES OPERATIVOS </t>
  </si>
  <si>
    <t xml:space="preserve">      </t>
  </si>
  <si>
    <t xml:space="preserve">         </t>
  </si>
  <si>
    <t xml:space="preserve">       </t>
  </si>
  <si>
    <t>Ficha técnica para presentar la propuesta de                                                                                            Información de Interés Nacional</t>
  </si>
  <si>
    <t>Documento   /   Año de elaboración   /   Institución que lo elaboró</t>
  </si>
  <si>
    <t xml:space="preserve">     </t>
  </si>
  <si>
    <t>6.1.1.a</t>
  </si>
  <si>
    <t>3.1a</t>
  </si>
  <si>
    <t>3.21a</t>
  </si>
  <si>
    <t>3.21b</t>
  </si>
  <si>
    <t>3.21c</t>
  </si>
  <si>
    <t>3.21d</t>
  </si>
  <si>
    <t>3.22a</t>
  </si>
  <si>
    <t>3.22b</t>
  </si>
  <si>
    <t>3.22c</t>
  </si>
  <si>
    <t>3.22d</t>
  </si>
  <si>
    <t>3.23a</t>
  </si>
  <si>
    <t>3.23b</t>
  </si>
  <si>
    <t>3.23c</t>
  </si>
  <si>
    <t>3.23d</t>
  </si>
  <si>
    <t>3.2.1d</t>
  </si>
  <si>
    <t>3.2.2d</t>
  </si>
  <si>
    <t>3.4a1</t>
  </si>
  <si>
    <t>3.4a2</t>
  </si>
  <si>
    <t>3.4a3</t>
  </si>
  <si>
    <t>3.4a4</t>
  </si>
  <si>
    <t>3.4a5</t>
  </si>
  <si>
    <t>3.4a6</t>
  </si>
  <si>
    <t>3.4a7</t>
  </si>
  <si>
    <t>3.4a8</t>
  </si>
  <si>
    <t>3.4a9</t>
  </si>
  <si>
    <t>3.4b1</t>
  </si>
  <si>
    <t>3.4b2</t>
  </si>
  <si>
    <t>3.4b3</t>
  </si>
  <si>
    <t>3.4b4</t>
  </si>
  <si>
    <t>3.4b5</t>
  </si>
  <si>
    <t>3.4b6</t>
  </si>
  <si>
    <t>3.4b7</t>
  </si>
  <si>
    <t>3.4b8</t>
  </si>
  <si>
    <t>3.4c1</t>
  </si>
  <si>
    <t>3.4c2</t>
  </si>
  <si>
    <t>3.4c3</t>
  </si>
  <si>
    <t>3.4c4</t>
  </si>
  <si>
    <t>3.4c5</t>
  </si>
  <si>
    <t>3.4c6</t>
  </si>
  <si>
    <t>3.4c7</t>
  </si>
  <si>
    <t>3.4c8</t>
  </si>
  <si>
    <t>3.4d1</t>
  </si>
  <si>
    <t>3.4d2</t>
  </si>
  <si>
    <t>3.4d3</t>
  </si>
  <si>
    <t>3.4d4</t>
  </si>
  <si>
    <t>3.4d5</t>
  </si>
  <si>
    <t>3.4d6</t>
  </si>
  <si>
    <t>3.4d7</t>
  </si>
  <si>
    <t>3.4d8</t>
  </si>
  <si>
    <t>3.4a10</t>
  </si>
  <si>
    <t>3.4a11</t>
  </si>
  <si>
    <t>3.4a12</t>
  </si>
  <si>
    <t>3.4a13</t>
  </si>
  <si>
    <t xml:space="preserve">   /    </t>
  </si>
  <si>
    <t>3.4b9</t>
  </si>
  <si>
    <t>3.4b10</t>
  </si>
  <si>
    <t>3.4b11</t>
  </si>
  <si>
    <t>3.4b12</t>
  </si>
  <si>
    <t>3.4b13</t>
  </si>
  <si>
    <t>3.4c9</t>
  </si>
  <si>
    <t>3.4c10</t>
  </si>
  <si>
    <t>3.4c11</t>
  </si>
  <si>
    <t>3.4c12</t>
  </si>
  <si>
    <t>3.4c13</t>
  </si>
  <si>
    <t>3.4d9</t>
  </si>
  <si>
    <t>3.4d10</t>
  </si>
  <si>
    <t>3.4d11</t>
  </si>
  <si>
    <t>3.4d12</t>
  </si>
  <si>
    <t>3.4d13</t>
  </si>
  <si>
    <t>3.5a</t>
  </si>
  <si>
    <t>3.6a1</t>
  </si>
  <si>
    <t>3.6a2</t>
  </si>
  <si>
    <t>3.6a3</t>
  </si>
  <si>
    <t>3.6a4</t>
  </si>
  <si>
    <t>3.6a5</t>
  </si>
  <si>
    <t>3.6b1</t>
  </si>
  <si>
    <t>3.6b2</t>
  </si>
  <si>
    <t>3.6b3</t>
  </si>
  <si>
    <t>3.6b4</t>
  </si>
  <si>
    <t>3.6b5</t>
  </si>
  <si>
    <t>4.3.1.a.1</t>
  </si>
  <si>
    <t>4.3.1.a.2</t>
  </si>
  <si>
    <t>4.3.1.a.3</t>
  </si>
  <si>
    <t>4.3.1.a.4</t>
  </si>
  <si>
    <t>4.3.1.a.5</t>
  </si>
  <si>
    <t>4.3.1.a.6</t>
  </si>
  <si>
    <t>4.3.1.a.7</t>
  </si>
  <si>
    <t>4.3.1.a.8</t>
  </si>
  <si>
    <t>4.3.1.a.9</t>
  </si>
  <si>
    <t>4.3.1.a.10</t>
  </si>
  <si>
    <t>4.3.1.a.11</t>
  </si>
  <si>
    <t>4.3.1.a.12</t>
  </si>
  <si>
    <t>4.3.1.a.13</t>
  </si>
  <si>
    <t>4.3.1.a.14</t>
  </si>
  <si>
    <t>4.3.1.a.15</t>
  </si>
  <si>
    <t>4.3.1.a.16</t>
  </si>
  <si>
    <t>4.3.1.a.17</t>
  </si>
  <si>
    <t>4.3.1.a.18</t>
  </si>
  <si>
    <t>4.3.1.a.19</t>
  </si>
  <si>
    <t>4.3.1.a.20</t>
  </si>
  <si>
    <t>4.3.1.a.21</t>
  </si>
  <si>
    <t>4.3.1.a.22</t>
  </si>
  <si>
    <t>4.3.1.a.23</t>
  </si>
  <si>
    <t>4.3.1.a.24</t>
  </si>
  <si>
    <t>4.3.1.b.1</t>
  </si>
  <si>
    <t>4.3.1.b.2</t>
  </si>
  <si>
    <t>4.3.1.b.3</t>
  </si>
  <si>
    <t>4.3.1.b.4</t>
  </si>
  <si>
    <t>4.3.1.b.5</t>
  </si>
  <si>
    <t>4.3.1.b.6</t>
  </si>
  <si>
    <t>4.3.1.b.7</t>
  </si>
  <si>
    <t>4.3.1.b.8</t>
  </si>
  <si>
    <t>4.3.1.b.9</t>
  </si>
  <si>
    <t>4.3.1.b.10</t>
  </si>
  <si>
    <t>4.3.1.b.11</t>
  </si>
  <si>
    <t>4.3.1.b.12</t>
  </si>
  <si>
    <t>4.3.1.b.13</t>
  </si>
  <si>
    <t>4.3.1.b.14</t>
  </si>
  <si>
    <t>4.3.1.b.15</t>
  </si>
  <si>
    <t>4.3.1.b.16</t>
  </si>
  <si>
    <t>4.3.1.b.17</t>
  </si>
  <si>
    <t>4.3.1.b.18</t>
  </si>
  <si>
    <t>4.3.1.b.19</t>
  </si>
  <si>
    <t>4.3.1.b.20</t>
  </si>
  <si>
    <t>4.3.1.b.21</t>
  </si>
  <si>
    <t>4.3.1.b.22</t>
  </si>
  <si>
    <t>4.3.1.b.23</t>
  </si>
  <si>
    <t>4.3.1.b.24</t>
  </si>
  <si>
    <t>Primer</t>
  </si>
  <si>
    <t>Segundo</t>
  </si>
  <si>
    <t>Tercer</t>
  </si>
  <si>
    <t>Cuarto</t>
  </si>
  <si>
    <t>4.4.1.a1</t>
  </si>
  <si>
    <t>4.4.1.a2</t>
  </si>
  <si>
    <t>4.4.1.a3</t>
  </si>
  <si>
    <t>4.4.1.a4</t>
  </si>
  <si>
    <t>4.4.1.a5</t>
  </si>
  <si>
    <t>4.4.1.a6</t>
  </si>
  <si>
    <t>4.4.1.a7</t>
  </si>
  <si>
    <t>4.4.1.a8</t>
  </si>
  <si>
    <t>4.4.1.b1</t>
  </si>
  <si>
    <t>4.4.1.b2</t>
  </si>
  <si>
    <t>4.4.1.b3</t>
  </si>
  <si>
    <t>4.4.1.b4</t>
  </si>
  <si>
    <t>4.4.1.b5</t>
  </si>
  <si>
    <t>4.4.1.b6</t>
  </si>
  <si>
    <t>4.4.1.b7</t>
  </si>
  <si>
    <t>4.4.1.b8</t>
  </si>
  <si>
    <t>4.4.1.d1</t>
  </si>
  <si>
    <t>4.4.1.c1</t>
  </si>
  <si>
    <t>4.4.1.c2</t>
  </si>
  <si>
    <t>4.4.1.c3</t>
  </si>
  <si>
    <t>4.4.1.c4</t>
  </si>
  <si>
    <t>4.4.1.c5</t>
  </si>
  <si>
    <t>4.4.1.c6</t>
  </si>
  <si>
    <t>4.4.1.c7</t>
  </si>
  <si>
    <t>4.4.1.c8</t>
  </si>
  <si>
    <t>4.4.1.d2</t>
  </si>
  <si>
    <t>4.4.1.d3</t>
  </si>
  <si>
    <t>4.4.1.d4</t>
  </si>
  <si>
    <t>4.4.1.d5</t>
  </si>
  <si>
    <t>4.4.1.d6</t>
  </si>
  <si>
    <t>4.4.1.d7</t>
  </si>
  <si>
    <t>4.4.1.d8</t>
  </si>
  <si>
    <t>4.4.1.e1</t>
  </si>
  <si>
    <t>4.4.1.e2</t>
  </si>
  <si>
    <t>4.4.1.e3</t>
  </si>
  <si>
    <t>4.4.1.e4</t>
  </si>
  <si>
    <t>4.4.1.e5</t>
  </si>
  <si>
    <t>4.4.1.e6</t>
  </si>
  <si>
    <t>4.4.1.e7</t>
  </si>
  <si>
    <t>4.4.1.e8</t>
  </si>
  <si>
    <t>4.4.1.f1</t>
  </si>
  <si>
    <t>4.4.1.f2</t>
  </si>
  <si>
    <t>4.4.1.f3</t>
  </si>
  <si>
    <t>4.4.1.f4</t>
  </si>
  <si>
    <t>4.4.1.f5</t>
  </si>
  <si>
    <t>4.4.1.f6</t>
  </si>
  <si>
    <t>4.4.1.f7</t>
  </si>
  <si>
    <t>4.4.1.f8</t>
  </si>
  <si>
    <t>4.4.1.g1</t>
  </si>
  <si>
    <t>4.4.1.g2</t>
  </si>
  <si>
    <t>4.4.1.g3</t>
  </si>
  <si>
    <t>4.4.1.g4</t>
  </si>
  <si>
    <t>4.4.1.g5</t>
  </si>
  <si>
    <t>4.4.1.g6</t>
  </si>
  <si>
    <t>4.4.1.g7</t>
  </si>
  <si>
    <t>4.4.1.g8</t>
  </si>
  <si>
    <t>4.4.1.h1</t>
  </si>
  <si>
    <t>4.4.1.h2</t>
  </si>
  <si>
    <t>4.4.1.h3</t>
  </si>
  <si>
    <t>4.4.1.h4</t>
  </si>
  <si>
    <t>4.4.1.h5</t>
  </si>
  <si>
    <t>4.4.1.h6</t>
  </si>
  <si>
    <t>4.4.1.h7</t>
  </si>
  <si>
    <t>4.4.1.h8</t>
  </si>
  <si>
    <t>4.4.1.i1</t>
  </si>
  <si>
    <t>4.4.1.i2</t>
  </si>
  <si>
    <t>4.4.1.i3</t>
  </si>
  <si>
    <t>4.4.1.i4</t>
  </si>
  <si>
    <t>4.4.1.i5</t>
  </si>
  <si>
    <t>4.4.1.i6</t>
  </si>
  <si>
    <t>4.4.1.i7</t>
  </si>
  <si>
    <t>4.4.1.i8</t>
  </si>
  <si>
    <t>4.4.1.j1</t>
  </si>
  <si>
    <t>4.4.1.j2</t>
  </si>
  <si>
    <t>4.4.1.j3</t>
  </si>
  <si>
    <t>4.4.1.j4</t>
  </si>
  <si>
    <t>4.4.1.j5</t>
  </si>
  <si>
    <t>4.4.1.j6</t>
  </si>
  <si>
    <t>4.4.1.j7</t>
  </si>
  <si>
    <t>4.4.1.j8</t>
  </si>
  <si>
    <t>4.4.1.k1</t>
  </si>
  <si>
    <t>4.4.1.k2</t>
  </si>
  <si>
    <t>4.4.1.k3</t>
  </si>
  <si>
    <t>4.4.1.k4</t>
  </si>
  <si>
    <t>4.4.1.k5</t>
  </si>
  <si>
    <t>4.4.1.k6</t>
  </si>
  <si>
    <t>4.4.1.k7</t>
  </si>
  <si>
    <t>4.4.1.k8</t>
  </si>
  <si>
    <t>4.4.1.l1</t>
  </si>
  <si>
    <t>4.4.1.l2</t>
  </si>
  <si>
    <t>4.4.1.l3</t>
  </si>
  <si>
    <t>4.4.1.l4</t>
  </si>
  <si>
    <t>4.4.1.l5</t>
  </si>
  <si>
    <t>4.4.1.l6</t>
  </si>
  <si>
    <t>4.4.1.l7</t>
  </si>
  <si>
    <t>4.4.1.l8</t>
  </si>
  <si>
    <t>4.4.1.m1</t>
  </si>
  <si>
    <t>4.4.1.m2</t>
  </si>
  <si>
    <t>4.4.1.m3</t>
  </si>
  <si>
    <t>4.4.1.m4</t>
  </si>
  <si>
    <t>4.4.1.m5</t>
  </si>
  <si>
    <t>4.4.1.m6</t>
  </si>
  <si>
    <t>4.4.1.m7</t>
  </si>
  <si>
    <t>4.4.1.m8</t>
  </si>
  <si>
    <t>4.4.1.n1</t>
  </si>
  <si>
    <t>4.4.1.n2</t>
  </si>
  <si>
    <t>4.4.1.n3</t>
  </si>
  <si>
    <t>4.4.1.n4</t>
  </si>
  <si>
    <t>4.4.1.n5</t>
  </si>
  <si>
    <t>4.4.1.n6</t>
  </si>
  <si>
    <t>4.4.1.n7</t>
  </si>
  <si>
    <t>4.4.1.n8</t>
  </si>
  <si>
    <t>4.4.1.ñ1</t>
  </si>
  <si>
    <t>4.4.1.ñ2</t>
  </si>
  <si>
    <t>4.4.1.ñ3</t>
  </si>
  <si>
    <t>4.4.1.ñ4</t>
  </si>
  <si>
    <t>4.4.1.ñ5</t>
  </si>
  <si>
    <t>4.4.1.ñ6</t>
  </si>
  <si>
    <t>4.4.1.ñ7</t>
  </si>
  <si>
    <t>4.4.1.ñ8</t>
  </si>
  <si>
    <t>4.4.1.o1</t>
  </si>
  <si>
    <t>4.4.1.o2</t>
  </si>
  <si>
    <t>4.4.1.o3</t>
  </si>
  <si>
    <t>4.4.1.o4</t>
  </si>
  <si>
    <t>4.4.1.o5</t>
  </si>
  <si>
    <t>4.4.1.o6</t>
  </si>
  <si>
    <t>4.4.1.o7</t>
  </si>
  <si>
    <t>4.4.1.o8</t>
  </si>
  <si>
    <t>4.4.1.p1</t>
  </si>
  <si>
    <t>4.4.1.p2</t>
  </si>
  <si>
    <t>4.4.1.p3</t>
  </si>
  <si>
    <t>4.4.1.p4</t>
  </si>
  <si>
    <t>4.4.1.p5</t>
  </si>
  <si>
    <t>4.4.1.p6</t>
  </si>
  <si>
    <t>4.4.1.p7</t>
  </si>
  <si>
    <t>4.4.1.p8</t>
  </si>
  <si>
    <t>4.4.1.q1</t>
  </si>
  <si>
    <t>4.4.1.q2</t>
  </si>
  <si>
    <t>4.4.1.q3</t>
  </si>
  <si>
    <t>4.4.1.q4</t>
  </si>
  <si>
    <t>4.4.1.q5</t>
  </si>
  <si>
    <t>4.4.1.q6</t>
  </si>
  <si>
    <t>4.4.1.q7</t>
  </si>
  <si>
    <t>4.4.1.q8</t>
  </si>
  <si>
    <t>MARCO DE MUESTREO</t>
  </si>
  <si>
    <t xml:space="preserve">MÉTODO PARA LA DETERMINACIÓN DEL TAMAÑO Y SELECCIÓN DE LA MUESTRA </t>
  </si>
  <si>
    <t>4.4.3.2a</t>
  </si>
  <si>
    <t>4.4.3.2b</t>
  </si>
  <si>
    <t>4.4.3.2c</t>
  </si>
  <si>
    <t>4.4.4.2a</t>
  </si>
  <si>
    <t xml:space="preserve">   </t>
  </si>
  <si>
    <t>5.1a</t>
  </si>
  <si>
    <t>6.1.1.b</t>
  </si>
  <si>
    <t>3.2.3d</t>
  </si>
  <si>
    <t>ejemplo de concatenar 3.21 y 3.22</t>
  </si>
  <si>
    <t xml:space="preserve">          /          </t>
  </si>
  <si>
    <t xml:space="preserve">espacio </t>
  </si>
  <si>
    <t>Formatos o expedientes impresos</t>
  </si>
  <si>
    <t>Archivos electrónicos en hoja de cálculo</t>
  </si>
  <si>
    <t>Base de datos</t>
  </si>
  <si>
    <t>Otro</t>
  </si>
  <si>
    <t>5.1b</t>
  </si>
  <si>
    <t>5.1c</t>
  </si>
  <si>
    <t>5.1d</t>
  </si>
  <si>
    <t>2.2c</t>
  </si>
  <si>
    <t>6.2.1b</t>
  </si>
  <si>
    <t>2.2d</t>
  </si>
  <si>
    <t>2.2e</t>
  </si>
  <si>
    <t>2.2f</t>
  </si>
  <si>
    <t>Nombre del organismo o país con el que se estableció</t>
  </si>
  <si>
    <t>4.3.3.1.1</t>
  </si>
  <si>
    <t>4.3.3.1.2</t>
  </si>
  <si>
    <t>4.3.3.1.3</t>
  </si>
  <si>
    <t>4.3.3.1.4</t>
  </si>
  <si>
    <t>4.3.3.1.5</t>
  </si>
  <si>
    <t>4.3.3.1.6</t>
  </si>
  <si>
    <t>4.3.3.1.7</t>
  </si>
  <si>
    <t>4.3.3.1.8</t>
  </si>
  <si>
    <t>4.3.3.1.9</t>
  </si>
  <si>
    <t>4.3.3.1.10</t>
  </si>
  <si>
    <t>4.3.3.1.11</t>
  </si>
  <si>
    <t>4.3.3.1.12</t>
  </si>
  <si>
    <t>4.3.3.1.13</t>
  </si>
  <si>
    <t>4.3.3.1.14</t>
  </si>
  <si>
    <t>4.3.3.1.15</t>
  </si>
  <si>
    <t>4.3.3.1.16</t>
  </si>
  <si>
    <t>4.3.3.1.17</t>
  </si>
  <si>
    <t>4.3.3.1.18</t>
  </si>
  <si>
    <t>4.3.3.1.19</t>
  </si>
  <si>
    <t>4.3.3.1.20</t>
  </si>
  <si>
    <t>4.3.3.1.21</t>
  </si>
  <si>
    <t>4.3.3.1.22</t>
  </si>
  <si>
    <t>4.3.3.1.23</t>
  </si>
  <si>
    <t>4.3.3.1.24</t>
  </si>
  <si>
    <t>4.3.3.2.1</t>
  </si>
  <si>
    <t>4.3.3.2.2</t>
  </si>
  <si>
    <t>4.3.3.2.3</t>
  </si>
  <si>
    <t>4.3.3.2.4</t>
  </si>
  <si>
    <t>4.3.3.2.5</t>
  </si>
  <si>
    <t>4.3.3.2.6</t>
  </si>
  <si>
    <t>4.3.3.2.7</t>
  </si>
  <si>
    <t>4.3.3.2.8</t>
  </si>
  <si>
    <t>4.3.3.2.9</t>
  </si>
  <si>
    <t>4.3.3.2.10</t>
  </si>
  <si>
    <t>4.3.3.2.11</t>
  </si>
  <si>
    <t>4.3.3.2.12</t>
  </si>
  <si>
    <t>4.3.3.2.13</t>
  </si>
  <si>
    <t>4.3.3.2.14</t>
  </si>
  <si>
    <t>4.3.3.2.15</t>
  </si>
  <si>
    <t>4.3.3.2.16</t>
  </si>
  <si>
    <t>4.3.3.2.17</t>
  </si>
  <si>
    <t>4.3.3.2.18</t>
  </si>
  <si>
    <t>4.3.3.2.19</t>
  </si>
  <si>
    <t>4.3.3.2.20</t>
  </si>
  <si>
    <t>4.3.3.2.21</t>
  </si>
  <si>
    <t>4.3.3.2.22</t>
  </si>
  <si>
    <t>4.3.3.2.23</t>
  </si>
  <si>
    <t>4.3.3.2.24</t>
  </si>
  <si>
    <t>4.3.3.2.25</t>
  </si>
  <si>
    <t>4.3.3.2.26</t>
  </si>
  <si>
    <t>4.3.3.2.27</t>
  </si>
  <si>
    <t>4.3.3.2.28</t>
  </si>
  <si>
    <t>4.3.3.2.29</t>
  </si>
  <si>
    <t>4.3.3.2.30</t>
  </si>
  <si>
    <t>4.3.2.a</t>
  </si>
  <si>
    <t>4.3.2.b</t>
  </si>
  <si>
    <t>4.3.2.c</t>
  </si>
  <si>
    <t>4.3.2.d</t>
  </si>
  <si>
    <t>4.3.2.e</t>
  </si>
  <si>
    <t>4.3.2.f</t>
  </si>
  <si>
    <t>4.3.2.g</t>
  </si>
  <si>
    <t>4.4.3.3a</t>
  </si>
  <si>
    <t>4.4.3.3b</t>
  </si>
  <si>
    <t>4.4.3.3c</t>
  </si>
  <si>
    <t>4.4.4.1</t>
  </si>
  <si>
    <t>4.4.4.2</t>
  </si>
  <si>
    <t>4. Otras instituciones participantes en el proyecto:</t>
  </si>
  <si>
    <t>Objetivos, metas e indicadores relacionados</t>
  </si>
  <si>
    <t>(Se anexa un ejemplar de cada documento señalado)</t>
  </si>
  <si>
    <t>(Se anexa metodología de cálculo de los  indicadores utilizados y resultados del operativo más reciente disponibles)</t>
  </si>
  <si>
    <t>4.3.2.h</t>
  </si>
  <si>
    <t>6.2.3</t>
  </si>
  <si>
    <t>4.3.7</t>
  </si>
  <si>
    <t>En esta versión ya no existen los siguientes:</t>
  </si>
  <si>
    <t>D.4 Soporte técnico</t>
  </si>
  <si>
    <t>a) Información propuesta:</t>
  </si>
  <si>
    <t>c) Proponente:</t>
  </si>
  <si>
    <t>d) Subsistema:</t>
  </si>
  <si>
    <t>e) Fecha de presentación de propuesta:</t>
  </si>
  <si>
    <t>RESULTADOS DEL DISEÑO DE LA MUESTRA</t>
  </si>
  <si>
    <t>SISTEMA DE CAPTURA DE DATOS</t>
  </si>
  <si>
    <t>DOCUMENTACIÓN DEL PROYECTO Y RESULTADOS</t>
  </si>
  <si>
    <t>Fase o actividad</t>
  </si>
  <si>
    <t>1. Sistema Nacional de Protección civil</t>
  </si>
  <si>
    <t>3. Ninguno</t>
  </si>
  <si>
    <t>4. Otro</t>
  </si>
  <si>
    <t>2. Centro Nacional de Prevención de Desastres</t>
  </si>
  <si>
    <t>Almacenamiento</t>
  </si>
  <si>
    <t xml:space="preserve">REGLAS PARA LA DETERMINACIÓN
DE LA INFORMACIÓN DE INTERÉS NACIONAL </t>
  </si>
  <si>
    <t>2. Nombre de la institución responsable del proyecto:</t>
  </si>
  <si>
    <t xml:space="preserve">     A) DATOS DE IDENTIFICACIÓN DEL PROYECTO QUE GENERA LA INFORMACIÓN E INSTITUCIÓN RESPONSABLE</t>
  </si>
  <si>
    <t>b) Tematica:</t>
  </si>
  <si>
    <r>
      <t xml:space="preserve">Constitución política de los Estados Unidos Mexicanos
</t>
    </r>
    <r>
      <rPr>
        <sz val="8"/>
        <color indexed="8"/>
        <rFont val="Calibri"/>
        <family val="2"/>
      </rPr>
      <t>Título, capítulo, sección, artículo, fracción, párrafo, fecha de última publicación y observaciones</t>
    </r>
  </si>
  <si>
    <r>
      <t xml:space="preserve">Ley secundaria
</t>
    </r>
    <r>
      <rPr>
        <sz val="8"/>
        <color indexed="8"/>
        <rFont val="Calibri"/>
        <family val="2"/>
      </rPr>
      <t>Título, capítulo, sección, artículo, fracción, párrafo, fecha de última publicación y observaciones</t>
    </r>
  </si>
  <si>
    <t>Plan Nacional de Desarrollo</t>
  </si>
  <si>
    <t xml:space="preserve">
Especifique el nombre del (los) programa (s) y los objetivos, metas e indicadores relacionados     </t>
  </si>
  <si>
    <t>Programa sectorial, regional o especial</t>
  </si>
  <si>
    <t>Políticas públicas de alcance nacional</t>
  </si>
  <si>
    <t>Protección civil y prevención de desastres</t>
  </si>
  <si>
    <t>Compromisos internacionales</t>
  </si>
  <si>
    <t xml:space="preserve">     D) METODOLOGÍA DEL PROYECTO ESTADÍSTICO QUE GENERA LA INFORMACIÓN PROPUESTA:</t>
  </si>
  <si>
    <t>Método de generación aplicado</t>
  </si>
  <si>
    <t>Soporte técnico</t>
  </si>
  <si>
    <t>Periodicidad o frecuencia de ejecución</t>
  </si>
  <si>
    <t>Otro ordenamiento legal</t>
  </si>
  <si>
    <t>Nombre del ordenamiento, especificaciones, fecha de última publicación y observaciones.</t>
  </si>
  <si>
    <t>4. ATENCIÓN DE EMERGENCIAS O COMPROMISOS INTERNACIONALES</t>
  </si>
  <si>
    <t xml:space="preserve">     C) ATENCIÓN DE EMERGENCIAS O COMPROMISOS INTERNACIONALES</t>
  </si>
  <si>
    <t>Unidad de observación</t>
  </si>
  <si>
    <t>7. Uso de la información por sistemas de 
    protección civil o de prevención de desastres 
    naturales</t>
  </si>
  <si>
    <t>8. Organismo que utiliza el proyercto para
     prevenir o atender desastres naturales</t>
  </si>
  <si>
    <t>9. Uso de la información generada para atender 
      compromisos establecidos a nivel 
      internacional</t>
  </si>
  <si>
    <t>10. Validación de la
        Secretaría de Relaciones Exteriores</t>
  </si>
  <si>
    <t>11. Método de generación
         de información  estadística</t>
  </si>
  <si>
    <t>12. Estándares o recomendaciones de 
        organismos nacionales o 
        internacionales aplicados</t>
  </si>
  <si>
    <t>13. Unidad de observación</t>
  </si>
  <si>
    <t>14. Periodicidad o frecuencia de ejecución</t>
  </si>
  <si>
    <t>15. Cobertura temporal (Datos más recientes)</t>
  </si>
  <si>
    <t>16.  Documentos
         disponibles en el
         proyecto (Más 
         recientes)</t>
  </si>
  <si>
    <t>17. Indicadores utilizados para medir la 
      calidad de los procesos</t>
  </si>
  <si>
    <t>18. Disponibilidad de certificación  o 
      validación dada por algún organismo 
      nacional o internacional</t>
  </si>
  <si>
    <t>19. Tipo de asistencia de organismos 
       nacionales o internacionales</t>
  </si>
  <si>
    <t>3.Inscripción del proyecto en el Registro Estadístico Nacional:</t>
  </si>
  <si>
    <t>5. La información estadística propuesta 
     debe generarse porque lo mandata:</t>
  </si>
  <si>
    <t>6. Uso de la información generada  para 
      apoyar el programa de la institución u otro interinstitucional</t>
  </si>
  <si>
    <t>20. Medio de almacenamiento 
        de la información</t>
  </si>
  <si>
    <t xml:space="preserve">Recopilación </t>
  </si>
  <si>
    <t xml:space="preserve">MARCO LEGAL: </t>
  </si>
  <si>
    <t>Lugar donde puede consultarse</t>
  </si>
  <si>
    <t>4.2 ¿La información estadística propuesta se utiliza para atender acuerdos, tratados o compromisos establecidos a nivel internacional?</t>
  </si>
  <si>
    <t>Nombre:</t>
  </si>
  <si>
    <t>Apellidos:</t>
  </si>
  <si>
    <t>Puesto:</t>
  </si>
  <si>
    <t>Domicilio oficial:</t>
  </si>
  <si>
    <t>Teléfono oficial:</t>
  </si>
  <si>
    <t>Correo electrónico oficial:</t>
  </si>
  <si>
    <t>Fecha de entrega del formato:</t>
  </si>
  <si>
    <t>Anexar archivo PDF o dirección electrónica del Plan Estatal de Desarrollo.</t>
  </si>
  <si>
    <r>
      <t xml:space="preserve">Persona responsable de proporcionar la información </t>
    </r>
    <r>
      <rPr>
        <b/>
        <sz val="10"/>
        <rFont val="Calibri"/>
        <family val="2"/>
      </rPr>
      <t xml:space="preserve">incluida en este formato: </t>
    </r>
  </si>
  <si>
    <t>Anexar copia del documento aprobatorio o comprobatorio y/o observaciones</t>
  </si>
  <si>
    <t>4.3 ¿El compromiso internacional ha sido suscrito por el Presidente de la República y aprobado por el Senado?</t>
  </si>
  <si>
    <t>4.1 ¿Cuáles de los siguientes organismos han declarado de utilidad la información propuesta para prevenir o atender desastres naturales?</t>
  </si>
  <si>
    <t>Núm.</t>
  </si>
  <si>
    <t>Dinámica demográfica</t>
  </si>
  <si>
    <t>Población</t>
  </si>
  <si>
    <t>Pobreza</t>
  </si>
  <si>
    <t xml:space="preserve">Distribución del ingreso </t>
  </si>
  <si>
    <t>Seguridad pública</t>
  </si>
  <si>
    <t>Impartición de justicia</t>
  </si>
  <si>
    <t>Residuos sólidos</t>
  </si>
  <si>
    <t xml:space="preserve">Residuos peligrosos </t>
  </si>
  <si>
    <t>Tecnología</t>
  </si>
  <si>
    <t>Ciencia</t>
  </si>
  <si>
    <t>Formato Regla Décima. Información Estadística</t>
  </si>
  <si>
    <t>Nombre del estándar o recomendación</t>
  </si>
  <si>
    <r>
      <t xml:space="preserve">       (Marque la opción correspondiente. </t>
    </r>
    <r>
      <rPr>
        <sz val="9"/>
        <rFont val="Calibri"/>
        <family val="2"/>
      </rPr>
      <t xml:space="preserve">Si selecciona la opción "Sí", especifique el </t>
    </r>
    <r>
      <rPr>
        <b/>
        <sz val="9"/>
        <rFont val="Calibri"/>
        <family val="2"/>
      </rPr>
      <t>nombre de los compromisos y organismos o países</t>
    </r>
    <r>
      <rPr>
        <sz val="9"/>
        <rFont val="Calibri"/>
        <family val="2"/>
      </rPr>
      <t>; si selecciona la opción
       "No", deje en blanco 4.3)</t>
    </r>
  </si>
  <si>
    <t>Estrategia Maestra, Objetivo, Proyecto, Actividad general y/o Actividad específica:</t>
  </si>
  <si>
    <t>Recomendación</t>
  </si>
  <si>
    <t>Órgano Colegiado:</t>
  </si>
  <si>
    <t>Acuerdo o programa</t>
  </si>
  <si>
    <t>FORMATO PARA LA PRESENTACIÓN DE PROPUESTAS DE INDICADORES CLAVE</t>
  </si>
  <si>
    <t>Procuración de justicia</t>
  </si>
  <si>
    <t>Especifique:</t>
  </si>
  <si>
    <t>Organismo responsable</t>
  </si>
  <si>
    <t>Institución:</t>
  </si>
  <si>
    <t>1.3 Desagregación conceptual:</t>
  </si>
  <si>
    <r>
      <t>5.9 ¿A partir de qué fecha se tienen datos disponibles para el</t>
    </r>
    <r>
      <rPr>
        <b/>
        <u/>
        <sz val="10"/>
        <color indexed="8"/>
        <rFont val="Calibri"/>
        <family val="2"/>
      </rPr>
      <t xml:space="preserve"> Indicador Clave propuesto</t>
    </r>
    <r>
      <rPr>
        <b/>
        <sz val="10"/>
        <color indexed="8"/>
        <rFont val="Calibri"/>
        <family val="2"/>
      </rPr>
      <t xml:space="preserve">?
</t>
    </r>
    <r>
      <rPr>
        <sz val="10"/>
        <color indexed="8"/>
        <rFont val="Calibri"/>
        <family val="2"/>
      </rPr>
      <t xml:space="preserve">       La serie histórica debe ser comparable en el tiempo.
       (Cobertura temporal)</t>
    </r>
  </si>
  <si>
    <r>
      <rPr>
        <b/>
        <sz val="10"/>
        <rFont val="Calibri"/>
        <family val="2"/>
      </rPr>
      <t>Proyecto de información</t>
    </r>
    <r>
      <rPr>
        <sz val="10"/>
        <rFont val="Calibri"/>
        <family val="2"/>
      </rPr>
      <t>: Conjunto de actividades ordenadas que se realiza para producir, integrar, analizar y difundir información estadística que permita cuantificar y caracterizar un universo de estudio o aspecto específico;</t>
    </r>
  </si>
  <si>
    <t>3.1.1 Para diseñar nuevas políticas públicas en materia de:</t>
  </si>
  <si>
    <t>3.1.2 Para el seguimiento de qué políticas públicas:</t>
  </si>
  <si>
    <t>3.1.3 Para la evaluación de qué políticas públicas:</t>
  </si>
  <si>
    <r>
      <rPr>
        <b/>
        <sz val="10"/>
        <rFont val="Calibri"/>
        <family val="2"/>
      </rPr>
      <t>Familia de Indicadores</t>
    </r>
    <r>
      <rPr>
        <sz val="10"/>
        <rFont val="Calibri"/>
        <family val="2"/>
      </rPr>
      <t>:  Indicadores que son desagregaciones conceptuales de uno general;</t>
    </r>
  </si>
  <si>
    <t>3.2.1 Ley aplicable</t>
  </si>
  <si>
    <r>
      <t xml:space="preserve">3.2.9 Acuerdo o Programa de órganos colegiados del Estado Mexicano legalmente constituidos 
         </t>
    </r>
    <r>
      <rPr>
        <sz val="10"/>
        <color indexed="8"/>
        <rFont val="Calibri"/>
        <family val="2"/>
      </rPr>
      <t xml:space="preserve"> Si contesta afirmativamente, especifique el órgano colegiado y el nombre del acuerdo o programa  </t>
    </r>
  </si>
  <si>
    <t>1. INDICADOR O FAMILIA DE INDICADORES CLAVE PROPUESTA Y PROPONENTE</t>
  </si>
  <si>
    <r>
      <rPr>
        <b/>
        <sz val="10"/>
        <rFont val="Calibri"/>
        <family val="2"/>
      </rPr>
      <t xml:space="preserve">Indicador: </t>
    </r>
    <r>
      <rPr>
        <sz val="10"/>
        <rFont val="Calibri"/>
        <family val="2"/>
      </rPr>
      <t xml:space="preserve">Es una medición que relaciona uno o más conceptos mediante la aplicación de una metodología sobre fenómenos de interés, que permite su análisis y sirve de base para el establecimiento de objetivos y metas, así como para su seguimiento, desde el punto de vista de su magnitud, distribución y/o comportamiento en el tiempo y el espacio; </t>
    </r>
  </si>
  <si>
    <r>
      <rPr>
        <b/>
        <sz val="10"/>
        <rFont val="Calibri"/>
        <family val="2"/>
      </rPr>
      <t>Serie estadística para la construcción de indicadores</t>
    </r>
    <r>
      <rPr>
        <sz val="10"/>
        <rFont val="Calibri"/>
        <family val="2"/>
      </rPr>
      <t>: Información cuantitativa de uno o varios períodos continuos sobre un determinado concepto y tema, que sirve para la obtención de la serie estadística del Indicador Clave;</t>
    </r>
  </si>
  <si>
    <r>
      <t xml:space="preserve">Serie estadística del Indicador Clave: </t>
    </r>
    <r>
      <rPr>
        <sz val="10"/>
        <rFont val="Calibri"/>
        <family val="2"/>
      </rPr>
      <t>Datos cuantitativos de uno o varios períodos continuos sobre un determinado concepto y tema, que se obtienen de aplicar un algoritmo o procedimiento, a partir de la utilización de las series estadísticas que sirven para su construcción;</t>
    </r>
  </si>
  <si>
    <t xml:space="preserve">          Si selecciona la opción "Sí",  especifique la Ley  e indique: Título, capítulo, sección, artículo, fracción, párrafo, fecha de última
          publicación.</t>
  </si>
  <si>
    <t>1.5 Importancia y/o utilidad del Indicador o familia de  
       Indicadores Clave propuesta:</t>
  </si>
  <si>
    <t xml:space="preserve">1.7 De los siguientes temas señalados en la LSNIEG, marque el que corresponde al Indicador o familia de Indicadores Clave propuesta: </t>
  </si>
  <si>
    <r>
      <t xml:space="preserve">2.2 ¿Cuál es el tiempo entre la fecha final del periodo de referencia y la fecha en que se hace público el Indicador o familia de Indicadores 
       Clave propuesta?:
</t>
    </r>
    <r>
      <rPr>
        <sz val="10"/>
        <color theme="1"/>
        <rFont val="Calibri"/>
        <family val="2"/>
        <scheme val="minor"/>
      </rPr>
      <t xml:space="preserve">       (Oportunidad del Indicador o familia de Indicadores Clave)</t>
    </r>
  </si>
  <si>
    <r>
      <t xml:space="preserve">3.1 Uso del Indicador o familia de Indicadores Clave propuesta en políticas públicas:
      </t>
    </r>
    <r>
      <rPr>
        <sz val="10"/>
        <color theme="1"/>
        <rFont val="Calibri"/>
        <family val="2"/>
        <scheme val="minor"/>
      </rPr>
      <t>(Responder al menos una de las preguntas de 3.1.1 a 3.1.3)</t>
    </r>
  </si>
  <si>
    <r>
      <t xml:space="preserve">3.2.4 Plan Estatal de Desarrollo
         </t>
    </r>
    <r>
      <rPr>
        <sz val="10"/>
        <color indexed="8"/>
        <rFont val="Calibri"/>
        <family val="2"/>
      </rPr>
      <t xml:space="preserve"> Si contesta afirmativamente, especifique el nombre del Plan y  los objetivos, metas e indicadores relacionados.                                                                                      </t>
    </r>
  </si>
  <si>
    <r>
      <t xml:space="preserve">3.2.5 Programa de Desarrollo Municipal 
         </t>
    </r>
    <r>
      <rPr>
        <sz val="10"/>
        <color indexed="8"/>
        <rFont val="Calibri"/>
        <family val="2"/>
      </rPr>
      <t xml:space="preserve"> Si contesta afirmativamente, especifique el nombre del Programa y  los objetivos, metas e indicadores relacionados.                                                                                      </t>
    </r>
  </si>
  <si>
    <r>
      <t xml:space="preserve">3.2.6 Documentos programáticos del SNIEG  
         </t>
    </r>
    <r>
      <rPr>
        <sz val="10"/>
        <color indexed="8"/>
        <rFont val="Calibri"/>
        <family val="2"/>
      </rPr>
      <t xml:space="preserve"> Si contesta afirmativamente, especifique si corresponde al Programa Estratégico del SNIEG, Programa Nacional de Estadística y
          Geografía o Programa Anual de Estadística y Geografía y el periodo de vigencia.</t>
    </r>
  </si>
  <si>
    <r>
      <t xml:space="preserve">3.2.7 Programa de trabajo del Comité Técnico Especializado   
</t>
    </r>
    <r>
      <rPr>
        <sz val="10"/>
        <color theme="1"/>
        <rFont val="Calibri"/>
        <family val="2"/>
        <scheme val="minor"/>
      </rPr>
      <t xml:space="preserve">          Si contesta afirmativamente, especifique el nombre del Programa, los objetivos y metas relacionadas.</t>
    </r>
  </si>
  <si>
    <r>
      <t xml:space="preserve">3.2.8 Acuerdo del Comité Técnico Especializado, Comité Ejecutivo o Consejo Consultivo Nacional
         </t>
    </r>
    <r>
      <rPr>
        <sz val="10"/>
        <color indexed="8"/>
        <rFont val="Calibri"/>
        <family val="2"/>
      </rPr>
      <t xml:space="preserve"> Si contesta afirmativamente, especifique el Órgano Colegiado y el Acuerdo.</t>
    </r>
  </si>
  <si>
    <t>Compromiso</t>
  </si>
  <si>
    <t>Organismo o país con el que se estableció el compromiso</t>
  </si>
  <si>
    <r>
      <t xml:space="preserve">3.2.11 Otras fuentes generadas por las Unidades del Estado
  </t>
    </r>
    <r>
      <rPr>
        <sz val="10"/>
        <color theme="1"/>
        <rFont val="Calibri"/>
        <family val="2"/>
        <scheme val="minor"/>
      </rPr>
      <t xml:space="preserve">           Si contesta afirmativamente, especifique la fuente utilizada por la Unidad del Estado. </t>
    </r>
  </si>
  <si>
    <t>4. METADATO DEL INDICADOR CLAVE PROPUESTO</t>
  </si>
  <si>
    <r>
      <t xml:space="preserve">4.1 Nombre del </t>
    </r>
    <r>
      <rPr>
        <b/>
        <u/>
        <sz val="10"/>
        <color indexed="8"/>
        <rFont val="Calibri"/>
        <family val="2"/>
      </rPr>
      <t>Indicador Clave propuesto:</t>
    </r>
  </si>
  <si>
    <r>
      <t xml:space="preserve">4.2 Definición del </t>
    </r>
    <r>
      <rPr>
        <b/>
        <u/>
        <sz val="10"/>
        <color indexed="8"/>
        <rFont val="Calibri"/>
        <family val="2"/>
      </rPr>
      <t>Indicador Clave propuesto:</t>
    </r>
  </si>
  <si>
    <r>
      <t xml:space="preserve">4.3 ¿Cuál es la forma de cálculo del </t>
    </r>
    <r>
      <rPr>
        <b/>
        <u/>
        <sz val="10"/>
        <color indexed="8"/>
        <rFont val="Calibri"/>
        <family val="2"/>
      </rPr>
      <t>Indicador Clave propuesto</t>
    </r>
    <r>
      <rPr>
        <b/>
        <sz val="10"/>
        <color indexed="8"/>
        <rFont val="Calibri"/>
        <family val="2"/>
      </rPr>
      <t xml:space="preserve">? 
</t>
    </r>
    <r>
      <rPr>
        <sz val="10"/>
        <color indexed="8"/>
        <rFont val="Calibri"/>
        <family val="2"/>
      </rPr>
      <t xml:space="preserve">       Señale los conceptos y definiciones estadísticos relacionados con el Indicador Clave.</t>
    </r>
  </si>
  <si>
    <r>
      <t xml:space="preserve">4.4 ¿Cuáles son los proyectos de información con los que se calcula el </t>
    </r>
    <r>
      <rPr>
        <b/>
        <u/>
        <sz val="10"/>
        <color indexed="8"/>
        <rFont val="Calibri"/>
        <family val="2"/>
      </rPr>
      <t>Indicador Clave propuesto</t>
    </r>
    <r>
      <rPr>
        <b/>
        <sz val="10"/>
        <color indexed="8"/>
        <rFont val="Calibri"/>
        <family val="2"/>
      </rPr>
      <t xml:space="preserve">? </t>
    </r>
  </si>
  <si>
    <r>
      <t>4.5 ¿Cuál es la unidad de medida</t>
    </r>
    <r>
      <rPr>
        <b/>
        <sz val="10"/>
        <color indexed="8"/>
        <rFont val="Calibri"/>
        <family val="2"/>
      </rPr>
      <t>?</t>
    </r>
  </si>
  <si>
    <r>
      <t xml:space="preserve">4.6 ¿El Indicador Clave se desagrega por sexo?
       </t>
    </r>
    <r>
      <rPr>
        <sz val="10"/>
        <color theme="1"/>
        <rFont val="Calibri"/>
        <family val="2"/>
        <scheme val="minor"/>
      </rPr>
      <t xml:space="preserve">En caso de contestar afirmativamente, se deberán proporcionar las series para total, mujeres y hombres. Cuando la desagregación por sexo 
       del Indicador no tenga relevancia conceptual deberá señalarse la opción “No aplica”. </t>
    </r>
  </si>
  <si>
    <r>
      <t xml:space="preserve">4.7 ¿Cuál es la cobertura geográfica?
       </t>
    </r>
    <r>
      <rPr>
        <sz val="10"/>
        <color theme="1"/>
        <rFont val="Calibri"/>
        <family val="2"/>
        <scheme val="minor"/>
      </rPr>
      <t>Especifique los posibles desgloses geográficos del Indicador Clave.</t>
    </r>
  </si>
  <si>
    <r>
      <t xml:space="preserve">4.8 Indique la periodicidad del </t>
    </r>
    <r>
      <rPr>
        <b/>
        <u/>
        <sz val="10"/>
        <color indexed="8"/>
        <rFont val="Calibri"/>
        <family val="2"/>
      </rPr>
      <t>Indicador Clave propuesto</t>
    </r>
    <r>
      <rPr>
        <b/>
        <sz val="10"/>
        <color indexed="8"/>
        <rFont val="Calibri"/>
        <family val="2"/>
      </rPr>
      <t>:</t>
    </r>
  </si>
  <si>
    <t>Anual</t>
  </si>
  <si>
    <t>Semestral</t>
  </si>
  <si>
    <t>Trimestral</t>
  </si>
  <si>
    <t>Bimestral</t>
  </si>
  <si>
    <t>Mensual</t>
  </si>
  <si>
    <r>
      <t xml:space="preserve">4.10 ¿Cuál es periodo de referencia del </t>
    </r>
    <r>
      <rPr>
        <b/>
        <u/>
        <sz val="10"/>
        <color theme="1"/>
        <rFont val="Calibri"/>
        <family val="2"/>
        <scheme val="minor"/>
      </rPr>
      <t>Indicador Clave propuesto</t>
    </r>
    <r>
      <rPr>
        <b/>
        <sz val="10"/>
        <color theme="1"/>
        <rFont val="Calibri"/>
        <family val="2"/>
        <scheme val="minor"/>
      </rPr>
      <t>?</t>
    </r>
  </si>
  <si>
    <r>
      <t xml:space="preserve">4.11 ¿A partir de qué fecha se tienen datos disponibles para </t>
    </r>
    <r>
      <rPr>
        <b/>
        <u/>
        <sz val="10"/>
        <color theme="1"/>
        <rFont val="Calibri"/>
        <family val="2"/>
        <scheme val="minor"/>
      </rPr>
      <t>el Indicador Clave propuesto</t>
    </r>
    <r>
      <rPr>
        <b/>
        <sz val="10"/>
        <color theme="1"/>
        <rFont val="Calibri"/>
        <family val="2"/>
        <scheme val="minor"/>
      </rPr>
      <t xml:space="preserve">?
</t>
    </r>
    <r>
      <rPr>
        <sz val="10"/>
        <color theme="1"/>
        <rFont val="Calibri"/>
        <family val="2"/>
        <scheme val="minor"/>
      </rPr>
      <t xml:space="preserve">         La serie histórica debe ser comparable en el tiempo.
         (Cobertura temporal)</t>
    </r>
  </si>
  <si>
    <t>IDENTIFICACIÓN DE LA PERSONA QUE ELABORÓ EL FORMATO</t>
  </si>
  <si>
    <t>3. POLÍTICAS PÚBLICAS DE ALCANCE NACIONAL 
(FUNDAMENTO DEL INDICADOR O FAMILIA DE INDICADORES CLAVE PROPUESTA)</t>
  </si>
  <si>
    <t>1.4 Objetivo del Indicador o familia de Indicadores 
       Clave propuesta:</t>
  </si>
  <si>
    <t>4.4.2 Variable o concepto</t>
  </si>
  <si>
    <t>1.2 Nombre del Indicador o familia de Indicadores 
       Clave propuesta:</t>
  </si>
  <si>
    <t>Anexar Programa en PDF como documentación soporte a la propuesta.</t>
  </si>
  <si>
    <t xml:space="preserve">Nombre del Programa y periodo de vigencia:
(En su caso, indicar dirección electrónica donde puede consultarse) </t>
  </si>
  <si>
    <t>Anexar Plan en PDF como documentación soporte a la propuesta.</t>
  </si>
  <si>
    <t xml:space="preserve">Nombre del Plan y periodo de vigencia: 
(En su caso, indicar dirección electrónica donde puede consultarse) </t>
  </si>
  <si>
    <t xml:space="preserve">Nombre del Programa y periodo de vigencia: 
(En su caso, indicar dirección electrónica donde puede consultarse) </t>
  </si>
  <si>
    <t>Anexar Acuerdo en PDF como documentación soporte a la propuesta.</t>
  </si>
  <si>
    <t xml:space="preserve">Nombre:
(En su caso, indicar dirección electrónica donde puede consultarse) </t>
  </si>
  <si>
    <t xml:space="preserve">Acuerdo:
(En su caso, indicar dirección electrónica donde puede consultarse) </t>
  </si>
  <si>
    <t>Anexar fuente en PDF como documentación soporte a la propuesta.</t>
  </si>
  <si>
    <t>Nombre del material</t>
  </si>
  <si>
    <t>4.4.4 Lugar donde puede 
          consultarse</t>
  </si>
  <si>
    <t xml:space="preserve">4.4.3 Unidad del Estado responsable del 
          proyecto de información </t>
  </si>
  <si>
    <t xml:space="preserve">4.4.1 Nombre del proyecto
          de información </t>
  </si>
  <si>
    <r>
      <t xml:space="preserve">2.3 Liste los materiales en los que se divulga el Indicador o familia de Indicadores Clave propuesta, los organismos responsables y el lugar
       donde pueden consultarse:
</t>
    </r>
    <r>
      <rPr>
        <sz val="10"/>
        <color theme="1"/>
        <rFont val="Calibri"/>
        <family val="2"/>
        <scheme val="minor"/>
      </rPr>
      <t xml:space="preserve">       (Medios de difusión del Indicador o familia de Indicadores Clave)</t>
    </r>
  </si>
  <si>
    <t>3.2 Referencia del Indicador o familia de Indicadores Clave:</t>
  </si>
  <si>
    <r>
      <rPr>
        <b/>
        <sz val="10"/>
        <color theme="1"/>
        <rFont val="Calibri"/>
        <family val="2"/>
        <scheme val="minor"/>
      </rPr>
      <t>3.2.3 Programa nacional, sectorial, regional o sectorial</t>
    </r>
    <r>
      <rPr>
        <sz val="10"/>
        <color theme="1"/>
        <rFont val="Calibri"/>
        <family val="2"/>
        <scheme val="minor"/>
      </rPr>
      <t xml:space="preserve">
          Si contesta afirmativamente, especifique el nombre del programa y los objetivos, metas e indicadores relacionados.                                                                   </t>
    </r>
  </si>
  <si>
    <t>PROCEDIMIENTO PARA LA INTEGRACIÓN, ADMINISTRACIÓN Y DIFUSIÓN DEL
CATÁLOGO NACIONAL DE INDICADORES</t>
  </si>
  <si>
    <t>Sección VI.  Políticas generales. Numeral 1. Inciso b.</t>
  </si>
  <si>
    <r>
      <t>Con fundamento en lo dispuesto por el apartado B del artículo 26 de la Constitución Política de los Estados Unidos Mexicanos y artículos 13, 21, 22, 24,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25, 27, 28,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56 y 77 fracciones VII y VIII de la Ley del Sistema Nacional de Información Estadística y Geográfica (LSNIEG) y, de conformidad con la sección VI del Procedimiento para la integración, administración y difusión  del Catálogo Nacional de Indicadores, aprobado por la Junta de Gobierno el 17 de julio de 2012, se establece el presente formato para documentar los indicadores a proponer como Indicadores Clave para el Sistema Nacional de Información Estadística y Geográfica.</t>
    </r>
  </si>
  <si>
    <t>Objetivo:</t>
  </si>
  <si>
    <t>Estrategia:</t>
  </si>
  <si>
    <t>Línea de acción:</t>
  </si>
  <si>
    <t>Si selecciona "Otro", especifique el tema:</t>
  </si>
  <si>
    <t>Meta Nacional:</t>
  </si>
  <si>
    <t>3.2.2 Plan Nacional de Desarrollo 2013-2018</t>
  </si>
  <si>
    <t xml:space="preserve">       Marque las opción correspondiente</t>
  </si>
  <si>
    <r>
      <t xml:space="preserve">4.9 ¿Cuál es el periodo base?
</t>
    </r>
    <r>
      <rPr>
        <sz val="10"/>
        <color theme="1"/>
        <rFont val="Calibri"/>
        <family val="2"/>
        <scheme val="minor"/>
      </rPr>
      <t>Señale el momento temporal que se toma como base para un número Índice. En caso contrario, especifique "No aplica".</t>
    </r>
  </si>
  <si>
    <r>
      <t xml:space="preserve">2.1  Si aplica estándares o recomendaciones de organismos nacionales o internacionales para la generación del </t>
    </r>
    <r>
      <rPr>
        <b/>
        <u/>
        <sz val="10"/>
        <color theme="1"/>
        <rFont val="Calibri"/>
        <family val="2"/>
        <scheme val="minor"/>
      </rPr>
      <t xml:space="preserve">Indicador o familia de 
</t>
    </r>
    <r>
      <rPr>
        <b/>
        <sz val="10"/>
        <color theme="1"/>
        <rFont val="Calibri"/>
        <family val="2"/>
        <scheme val="minor"/>
      </rPr>
      <t xml:space="preserve">        </t>
    </r>
    <r>
      <rPr>
        <b/>
        <u/>
        <sz val="10"/>
        <color theme="1"/>
        <rFont val="Calibri"/>
        <family val="2"/>
        <scheme val="minor"/>
      </rPr>
      <t>Indicadores Clave</t>
    </r>
    <r>
      <rPr>
        <b/>
        <sz val="10"/>
        <color theme="1"/>
        <rFont val="Calibri"/>
        <family val="2"/>
        <scheme val="minor"/>
      </rPr>
      <t xml:space="preserve">, </t>
    </r>
    <r>
      <rPr>
        <b/>
        <sz val="10"/>
        <color indexed="8"/>
        <rFont val="Calibri"/>
        <family val="2"/>
      </rPr>
      <t>señale los documentos utilizados, los organismos que los elaboraron y el lugar donde pueden consultarse:</t>
    </r>
  </si>
  <si>
    <t>2. CALIDAD DEL INDICADOR O FAMILIA DE INDICADORES CLAVE</t>
  </si>
  <si>
    <t xml:space="preserve">Nombre del Programa y periodo de vigencia: </t>
  </si>
  <si>
    <t xml:space="preserve">Órgano Colegiado: </t>
  </si>
  <si>
    <r>
      <t>3.2.9 Recomendaciones de organismos nacionales o internacionales respecto a la medición y monitoreo de fenómenos de interés nacional,
          mundial o regional</t>
    </r>
    <r>
      <rPr>
        <b/>
        <sz val="10"/>
        <color indexed="8"/>
        <rFont val="Calibri"/>
        <family val="2"/>
      </rPr>
      <t xml:space="preserve">:
</t>
    </r>
    <r>
      <rPr>
        <sz val="10"/>
        <color indexed="8"/>
        <rFont val="Calibri"/>
        <family val="2"/>
      </rPr>
      <t xml:space="preserve">          Si contesta afirmativamente, especifique la recomendación, el organismo responsable y el lugar donde puede consultarse.</t>
    </r>
  </si>
  <si>
    <r>
      <t xml:space="preserve">3.2.10 Compromisos establecidos por el Estado Mexicano respecto a indicadores específicos de interés para organismos internacionales
</t>
    </r>
    <r>
      <rPr>
        <sz val="10"/>
        <color rgb="FF000000"/>
        <rFont val="Calibri"/>
        <family val="2"/>
        <scheme val="minor"/>
      </rPr>
      <t xml:space="preserve">             Si selecciona la opción "Sí", indique el compromiso, el organismo o país con el que se estableció y el lugar donde puede consultarse.</t>
    </r>
  </si>
  <si>
    <r>
      <t xml:space="preserve">3.2.2 El Plan Nacional de Desarrollo
          </t>
    </r>
    <r>
      <rPr>
        <sz val="10"/>
        <color indexed="8"/>
        <rFont val="Calibri"/>
        <family val="2"/>
      </rPr>
      <t>Si contesta afirmativamente, especifique Meta Nacional, Objetivo, Estrategia y Línea de acción.</t>
    </r>
  </si>
  <si>
    <t>1.1 Unidad del Estado u Órgano Colegiado del SNIEG que propone el Indicador o familia de Indicadores Clave:</t>
  </si>
  <si>
    <t>1.6 Unidad del Estado responsable del cálculo del Indicador o familia de Indicadores Clave propuesta:</t>
  </si>
  <si>
    <t>Unidad del Estado
Dependencia de la Administración Pública Federal:</t>
  </si>
  <si>
    <t>Unidadad Administrativa:</t>
  </si>
  <si>
    <t>Unidad Administrativa:</t>
  </si>
  <si>
    <t>Dependencia de la Administración Pública Federal: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</si>
</sst>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name val="Tahoma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sz val="7"/>
      <color rgb="FFFFFFFF"/>
      <name val="Arial"/>
      <family val="2"/>
    </font>
    <font>
      <sz val="7"/>
      <color rgb="FF000000"/>
      <name val="Arial"/>
      <family val="2"/>
    </font>
    <font>
      <sz val="9"/>
      <name val="Calibri"/>
      <family val="2"/>
      <scheme val="minor"/>
    </font>
    <font>
      <u/>
      <sz val="10"/>
      <color theme="10"/>
      <name val="Calibri"/>
      <family val="2"/>
    </font>
    <font>
      <b/>
      <sz val="12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FFFF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  <bgColor indexed="64"/>
      </patternFill>
    </fill>
  </fills>
  <borders count="1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theme="4" tint="-0.499984740745262"/>
      </left>
      <right/>
      <top/>
      <bottom/>
      <diagonal/>
    </border>
    <border>
      <left/>
      <right/>
      <top style="thin">
        <color rgb="FF54A738"/>
      </top>
      <bottom/>
      <diagonal/>
    </border>
    <border>
      <left/>
      <right/>
      <top/>
      <bottom style="thin">
        <color rgb="FF54A738"/>
      </bottom>
      <diagonal/>
    </border>
    <border>
      <left style="thin">
        <color rgb="FF54A738"/>
      </left>
      <right/>
      <top/>
      <bottom style="thin">
        <color rgb="FF54A738"/>
      </bottom>
      <diagonal/>
    </border>
    <border>
      <left style="thin">
        <color rgb="FF54A738"/>
      </left>
      <right/>
      <top/>
      <bottom/>
      <diagonal/>
    </border>
    <border>
      <left style="thin">
        <color rgb="FF54A738"/>
      </left>
      <right/>
      <top style="thin">
        <color rgb="FF54A738"/>
      </top>
      <bottom/>
      <diagonal/>
    </border>
    <border>
      <left style="thin">
        <color rgb="FF54A738"/>
      </left>
      <right/>
      <top style="thin">
        <color rgb="FF54A738"/>
      </top>
      <bottom style="thin">
        <color rgb="FF54A738"/>
      </bottom>
      <diagonal/>
    </border>
    <border>
      <left/>
      <right/>
      <top style="thin">
        <color rgb="FF54A738"/>
      </top>
      <bottom style="thin">
        <color rgb="FF54A738"/>
      </bottom>
      <diagonal/>
    </border>
    <border>
      <left/>
      <right style="thin">
        <color rgb="FF54A738"/>
      </right>
      <top/>
      <bottom style="thin">
        <color rgb="FF54A738"/>
      </bottom>
      <diagonal/>
    </border>
    <border>
      <left/>
      <right/>
      <top style="thin">
        <color rgb="FF76923C"/>
      </top>
      <bottom/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rgb="FF00B050"/>
      </top>
      <bottom style="thin">
        <color rgb="FF54A738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54A738"/>
      </right>
      <top style="thin">
        <color rgb="FF54A738"/>
      </top>
      <bottom/>
      <diagonal/>
    </border>
    <border>
      <left/>
      <right style="thin">
        <color indexed="64"/>
      </right>
      <top style="double">
        <color theme="4" tint="-0.499984740745262"/>
      </top>
      <bottom style="double">
        <color theme="4" tint="-0.499984740745262"/>
      </bottom>
      <diagonal/>
    </border>
    <border>
      <left/>
      <right/>
      <top style="double">
        <color theme="4" tint="-0.499984740745262"/>
      </top>
      <bottom style="thin">
        <color indexed="64"/>
      </bottom>
      <diagonal/>
    </border>
    <border>
      <left/>
      <right/>
      <top style="double">
        <color theme="4" tint="-0.499984740745262"/>
      </top>
      <bottom style="double">
        <color theme="4" tint="-0.499984740745262"/>
      </bottom>
      <diagonal/>
    </border>
    <border>
      <left/>
      <right/>
      <top/>
      <bottom style="double">
        <color theme="4" tint="-0.499984740745262"/>
      </bottom>
      <diagonal/>
    </border>
    <border>
      <left style="thin">
        <color indexed="64"/>
      </left>
      <right style="double">
        <color theme="4" tint="-0.499984740745262"/>
      </right>
      <top/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 style="thin">
        <color indexed="64"/>
      </top>
      <bottom/>
      <diagonal/>
    </border>
    <border>
      <left/>
      <right/>
      <top style="double">
        <color theme="4" tint="-0.499984740745262"/>
      </top>
      <bottom/>
      <diagonal/>
    </border>
    <border>
      <left/>
      <right style="thin">
        <color indexed="64"/>
      </right>
      <top style="double">
        <color theme="4" tint="-0.499984740745262"/>
      </top>
      <bottom/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thick">
        <color rgb="FF76923C"/>
      </top>
      <bottom style="thick">
        <color rgb="FF76923C"/>
      </bottom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double">
        <color theme="4" tint="-0.499984740745262"/>
      </left>
      <right/>
      <top style="double">
        <color theme="4" tint="-0.499984740745262"/>
      </top>
      <bottom style="double">
        <color theme="4" tint="-0.499984740745262"/>
      </bottom>
      <diagonal/>
    </border>
    <border>
      <left/>
      <right style="double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/>
      <right style="double">
        <color theme="4" tint="-0.499984740745262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theme="4" tint="-0.499984740745262"/>
      </bottom>
      <diagonal/>
    </border>
    <border>
      <left/>
      <right/>
      <top style="double">
        <color indexed="64"/>
      </top>
      <bottom style="double">
        <color theme="4" tint="-0.499984740745262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thick">
        <color rgb="FF76923C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/>
      <top/>
      <bottom style="thin">
        <color theme="4" tint="-0.499984740745262"/>
      </bottom>
      <diagonal/>
    </border>
    <border>
      <left/>
      <right style="thin">
        <color indexed="64"/>
      </right>
      <top/>
      <bottom style="thin">
        <color theme="4" tint="-0.499984740745262"/>
      </bottom>
      <diagonal/>
    </border>
    <border>
      <left/>
      <right style="thin">
        <color rgb="FF54A738"/>
      </right>
      <top/>
      <bottom/>
      <diagonal/>
    </border>
    <border>
      <left/>
      <right style="thin">
        <color rgb="FF54A738"/>
      </right>
      <top/>
      <bottom style="thin">
        <color theme="6" tint="-0.24994659260841701"/>
      </bottom>
      <diagonal/>
    </border>
    <border>
      <left/>
      <right style="thin">
        <color rgb="FF54A738"/>
      </right>
      <top style="thin">
        <color rgb="FF54A738"/>
      </top>
      <bottom style="thin">
        <color rgb="FF54A738"/>
      </bottom>
      <diagonal/>
    </border>
    <border>
      <left style="thin">
        <color indexed="64"/>
      </left>
      <right/>
      <top style="thin">
        <color rgb="FF54A738"/>
      </top>
      <bottom/>
      <diagonal/>
    </border>
    <border>
      <left style="thin">
        <color indexed="64"/>
      </left>
      <right/>
      <top/>
      <bottom style="thin">
        <color rgb="FF54A738"/>
      </bottom>
      <diagonal/>
    </border>
    <border>
      <left/>
      <right style="thin">
        <color indexed="64"/>
      </right>
      <top style="thin">
        <color rgb="FF54A738"/>
      </top>
      <bottom/>
      <diagonal/>
    </border>
    <border>
      <left/>
      <right style="thin">
        <color indexed="64"/>
      </right>
      <top/>
      <bottom style="thin">
        <color rgb="FF54A738"/>
      </bottom>
      <diagonal/>
    </border>
    <border>
      <left style="thin">
        <color rgb="FF54A738"/>
      </left>
      <right/>
      <top style="thin">
        <color rgb="FF76923C"/>
      </top>
      <bottom style="thin">
        <color rgb="FF54A738"/>
      </bottom>
      <diagonal/>
    </border>
    <border>
      <left/>
      <right/>
      <top style="thin">
        <color rgb="FF76923C"/>
      </top>
      <bottom style="thin">
        <color rgb="FF54A738"/>
      </bottom>
      <diagonal/>
    </border>
    <border>
      <left style="thin">
        <color rgb="FF54A738"/>
      </left>
      <right/>
      <top/>
      <bottom style="thin">
        <color rgb="FF76923C"/>
      </bottom>
      <diagonal/>
    </border>
    <border>
      <left/>
      <right/>
      <top/>
      <bottom style="thin">
        <color rgb="FF76923C"/>
      </bottom>
      <diagonal/>
    </border>
    <border>
      <left/>
      <right style="thin">
        <color rgb="FF54A738"/>
      </right>
      <top/>
      <bottom style="thin">
        <color rgb="FF76923C"/>
      </bottom>
      <diagonal/>
    </border>
    <border>
      <left style="thin">
        <color indexed="64"/>
      </left>
      <right/>
      <top style="thin">
        <color theme="4" tint="-0.499984740745262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theme="4" tint="-0.499984740745262"/>
      </right>
      <top style="double">
        <color theme="4" tint="-0.499984740745262"/>
      </top>
      <bottom style="double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indexed="64"/>
      </bottom>
      <diagonal/>
    </border>
    <border>
      <left/>
      <right style="thin">
        <color theme="4" tint="-0.499984740745262"/>
      </right>
      <top style="double">
        <color theme="4" tint="-0.499984740745262"/>
      </top>
      <bottom style="thin">
        <color indexed="64"/>
      </bottom>
      <diagonal/>
    </border>
    <border>
      <left/>
      <right style="thin">
        <color theme="4" tint="-0.499984740745262"/>
      </right>
      <top/>
      <bottom style="double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indexed="64"/>
      </bottom>
      <diagonal/>
    </border>
    <border>
      <left/>
      <right style="thin">
        <color theme="4" tint="-0.499984740745262"/>
      </right>
      <top style="thin">
        <color indexed="64"/>
      </top>
      <bottom/>
      <diagonal/>
    </border>
    <border>
      <left style="thin">
        <color theme="4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4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4" tint="-0.499984740745262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theme="4" tint="-0.499984740745262"/>
      </right>
      <top style="double">
        <color indexed="64"/>
      </top>
      <bottom style="double">
        <color indexed="64"/>
      </bottom>
      <diagonal/>
    </border>
    <border>
      <left/>
      <right/>
      <top style="thick">
        <color rgb="FF7F9E40"/>
      </top>
      <bottom style="thick">
        <color rgb="FF7F9E40"/>
      </bottom>
      <diagonal/>
    </border>
    <border>
      <left/>
      <right/>
      <top style="thick">
        <color rgb="FF7F9E40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theme="4" tint="-0.499984740745262"/>
      </bottom>
      <diagonal/>
    </border>
    <border>
      <left style="thin">
        <color rgb="FF000000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theme="4" tint="-0.499984740745262"/>
      </right>
      <top style="double">
        <color theme="4" tint="-0.499984740745262"/>
      </top>
      <bottom/>
      <diagonal/>
    </border>
    <border>
      <left style="thin">
        <color theme="4" tint="-0.499984740745262"/>
      </left>
      <right style="thin">
        <color indexed="64"/>
      </right>
      <top style="thin">
        <color indexed="64"/>
      </top>
      <bottom style="thin">
        <color theme="4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4" tint="-0.499984740745262"/>
      </bottom>
      <diagonal/>
    </border>
    <border>
      <left/>
      <right/>
      <top style="thin">
        <color indexed="64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indexed="64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-0.499984740745262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theme="4" tint="-0.499984740745262"/>
      </left>
      <right/>
      <top/>
      <bottom style="double">
        <color theme="4" tint="-0.499984740745262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85">
    <xf numFmtId="0" fontId="0" fillId="0" borderId="0" xfId="0"/>
    <xf numFmtId="0" fontId="0" fillId="0" borderId="0" xfId="0" applyBorder="1"/>
    <xf numFmtId="0" fontId="0" fillId="0" borderId="28" xfId="0" applyBorder="1"/>
    <xf numFmtId="0" fontId="12" fillId="0" borderId="0" xfId="0" applyFont="1"/>
    <xf numFmtId="0" fontId="14" fillId="2" borderId="0" xfId="0" applyFont="1" applyFill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0" fillId="0" borderId="1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/>
    <xf numFmtId="0" fontId="14" fillId="0" borderId="0" xfId="0" applyFont="1"/>
    <xf numFmtId="0" fontId="14" fillId="0" borderId="0" xfId="0" applyFont="1" applyFill="1" applyBorder="1"/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left"/>
      <protection locked="0"/>
    </xf>
    <xf numFmtId="0" fontId="0" fillId="3" borderId="2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0" borderId="2" xfId="0" applyBorder="1"/>
    <xf numFmtId="0" fontId="13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 wrapText="1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3" borderId="0" xfId="0" applyFill="1" applyAlignment="1" applyProtection="1">
      <alignment wrapText="1"/>
      <protection locked="0"/>
    </xf>
    <xf numFmtId="0" fontId="13" fillId="0" borderId="0" xfId="0" applyFont="1" applyAlignment="1" applyProtection="1">
      <alignment horizontal="right"/>
    </xf>
    <xf numFmtId="0" fontId="13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0" fillId="0" borderId="0" xfId="0" applyFont="1" applyProtection="1"/>
    <xf numFmtId="0" fontId="0" fillId="6" borderId="0" xfId="0" applyFill="1" applyAlignment="1" applyProtection="1">
      <alignment horizontal="right"/>
    </xf>
    <xf numFmtId="0" fontId="14" fillId="0" borderId="0" xfId="0" applyFont="1" applyProtection="1"/>
    <xf numFmtId="0" fontId="0" fillId="0" borderId="2" xfId="0" applyBorder="1" applyAlignment="1" applyProtection="1">
      <alignment horizontal="right"/>
    </xf>
    <xf numFmtId="0" fontId="0" fillId="0" borderId="2" xfId="0" applyBorder="1" applyProtection="1"/>
    <xf numFmtId="0" fontId="0" fillId="0" borderId="0" xfId="0" applyFill="1" applyAlignment="1" applyProtection="1">
      <alignment horizontal="right"/>
    </xf>
    <xf numFmtId="3" fontId="0" fillId="0" borderId="0" xfId="0" applyNumberFormat="1" applyProtection="1"/>
    <xf numFmtId="0" fontId="0" fillId="0" borderId="0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0" xfId="0" applyBorder="1"/>
    <xf numFmtId="0" fontId="0" fillId="6" borderId="0" xfId="0" applyFill="1" applyBorder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4" fillId="7" borderId="0" xfId="0" applyFont="1" applyFill="1"/>
    <xf numFmtId="0" fontId="14" fillId="0" borderId="0" xfId="0" applyFont="1" applyFill="1" applyBorder="1" applyAlignment="1">
      <alignment wrapText="1"/>
    </xf>
    <xf numFmtId="0" fontId="0" fillId="0" borderId="29" xfId="0" applyFill="1" applyBorder="1"/>
    <xf numFmtId="0" fontId="0" fillId="6" borderId="30" xfId="0" applyFill="1" applyBorder="1"/>
    <xf numFmtId="0" fontId="14" fillId="8" borderId="0" xfId="0" applyFont="1" applyFill="1" applyBorder="1"/>
    <xf numFmtId="0" fontId="0" fillId="8" borderId="0" xfId="0" applyFill="1" applyBorder="1"/>
    <xf numFmtId="0" fontId="0" fillId="8" borderId="30" xfId="0" applyFill="1" applyBorder="1"/>
    <xf numFmtId="0" fontId="0" fillId="8" borderId="29" xfId="0" applyFill="1" applyBorder="1"/>
    <xf numFmtId="0" fontId="0" fillId="8" borderId="31" xfId="0" applyFill="1" applyBorder="1"/>
    <xf numFmtId="0" fontId="14" fillId="8" borderId="30" xfId="0" applyFont="1" applyFill="1" applyBorder="1"/>
    <xf numFmtId="0" fontId="0" fillId="6" borderId="32" xfId="0" applyFill="1" applyBorder="1"/>
    <xf numFmtId="0" fontId="14" fillId="6" borderId="29" xfId="0" applyFont="1" applyFill="1" applyBorder="1"/>
    <xf numFmtId="0" fontId="0" fillId="8" borderId="0" xfId="0" applyFill="1" applyBorder="1" applyAlignment="1">
      <alignment wrapText="1"/>
    </xf>
    <xf numFmtId="0" fontId="13" fillId="8" borderId="29" xfId="0" applyFont="1" applyFill="1" applyBorder="1" applyAlignment="1">
      <alignment horizontal="right" vertical="center" wrapText="1"/>
    </xf>
    <xf numFmtId="0" fontId="0" fillId="8" borderId="30" xfId="0" applyFill="1" applyBorder="1" applyAlignment="1">
      <alignment vertical="center" wrapText="1"/>
    </xf>
    <xf numFmtId="0" fontId="0" fillId="8" borderId="30" xfId="0" applyFill="1" applyBorder="1" applyAlignment="1">
      <alignment wrapText="1"/>
    </xf>
    <xf numFmtId="0" fontId="13" fillId="8" borderId="33" xfId="0" applyFont="1" applyFill="1" applyBorder="1" applyAlignment="1">
      <alignment horizontal="right" vertical="center" wrapText="1"/>
    </xf>
    <xf numFmtId="0" fontId="0" fillId="8" borderId="31" xfId="0" applyFill="1" applyBorder="1" applyAlignment="1">
      <alignment wrapText="1"/>
    </xf>
    <xf numFmtId="0" fontId="14" fillId="7" borderId="0" xfId="0" applyFont="1" applyFill="1" applyBorder="1"/>
    <xf numFmtId="0" fontId="14" fillId="0" borderId="0" xfId="0" applyFont="1" applyFill="1" applyBorder="1" applyAlignment="1">
      <alignment vertical="top" wrapText="1"/>
    </xf>
    <xf numFmtId="0" fontId="0" fillId="6" borderId="0" xfId="0" applyFill="1" applyBorder="1" applyAlignment="1">
      <alignment vertical="center"/>
    </xf>
    <xf numFmtId="0" fontId="14" fillId="6" borderId="33" xfId="0" applyFont="1" applyFill="1" applyBorder="1"/>
    <xf numFmtId="0" fontId="0" fillId="0" borderId="30" xfId="0" applyBorder="1" applyProtection="1">
      <protection locked="0"/>
    </xf>
    <xf numFmtId="0" fontId="0" fillId="8" borderId="0" xfId="0" applyFill="1" applyProtection="1">
      <protection locked="0"/>
    </xf>
    <xf numFmtId="0" fontId="13" fillId="8" borderId="33" xfId="0" applyFont="1" applyFill="1" applyBorder="1"/>
    <xf numFmtId="0" fontId="13" fillId="8" borderId="31" xfId="0" applyFont="1" applyFill="1" applyBorder="1" applyAlignment="1">
      <alignment vertical="top" wrapText="1"/>
    </xf>
    <xf numFmtId="0" fontId="13" fillId="8" borderId="30" xfId="0" applyFont="1" applyFill="1" applyBorder="1" applyAlignment="1">
      <alignment vertical="top" wrapText="1"/>
    </xf>
    <xf numFmtId="0" fontId="15" fillId="8" borderId="34" xfId="0" applyFont="1" applyFill="1" applyBorder="1"/>
    <xf numFmtId="0" fontId="0" fillId="8" borderId="35" xfId="0" applyFill="1" applyBorder="1"/>
    <xf numFmtId="0" fontId="0" fillId="0" borderId="2" xfId="0" applyBorder="1" applyProtection="1">
      <protection locked="0"/>
    </xf>
    <xf numFmtId="0" fontId="16" fillId="8" borderId="31" xfId="0" applyFont="1" applyFill="1" applyBorder="1" applyAlignment="1">
      <alignment vertical="top" wrapText="1"/>
    </xf>
    <xf numFmtId="0" fontId="16" fillId="8" borderId="30" xfId="0" applyFont="1" applyFill="1" applyBorder="1" applyAlignment="1">
      <alignment vertical="top" wrapText="1"/>
    </xf>
    <xf numFmtId="0" fontId="16" fillId="8" borderId="36" xfId="0" applyFont="1" applyFill="1" applyBorder="1" applyAlignment="1">
      <alignment vertical="top" wrapText="1"/>
    </xf>
    <xf numFmtId="0" fontId="13" fillId="6" borderId="31" xfId="0" applyFont="1" applyFill="1" applyBorder="1" applyAlignment="1">
      <alignment vertical="top" wrapText="1"/>
    </xf>
    <xf numFmtId="0" fontId="0" fillId="0" borderId="0" xfId="0" applyFill="1" applyProtection="1">
      <protection locked="0"/>
    </xf>
    <xf numFmtId="0" fontId="13" fillId="0" borderId="0" xfId="0" applyFont="1" applyBorder="1" applyProtection="1"/>
    <xf numFmtId="0" fontId="16" fillId="6" borderId="31" xfId="0" applyFont="1" applyFill="1" applyBorder="1" applyAlignment="1">
      <alignment vertical="top" wrapText="1"/>
    </xf>
    <xf numFmtId="0" fontId="16" fillId="6" borderId="3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Alignment="1">
      <alignment horizontal="center" wrapText="1"/>
    </xf>
    <xf numFmtId="4" fontId="14" fillId="0" borderId="0" xfId="0" applyNumberFormat="1" applyFont="1" applyProtection="1"/>
    <xf numFmtId="0" fontId="16" fillId="0" borderId="0" xfId="0" applyFont="1" applyFill="1" applyBorder="1" applyAlignment="1">
      <alignment vertical="top" wrapText="1"/>
    </xf>
    <xf numFmtId="0" fontId="0" fillId="8" borderId="37" xfId="0" applyFill="1" applyBorder="1"/>
    <xf numFmtId="0" fontId="0" fillId="6" borderId="0" xfId="0" applyFill="1" applyBorder="1" applyAlignment="1">
      <alignment vertical="top" wrapText="1"/>
    </xf>
    <xf numFmtId="0" fontId="17" fillId="6" borderId="29" xfId="0" applyFont="1" applyFill="1" applyBorder="1" applyAlignment="1">
      <alignment horizontal="center" wrapText="1"/>
    </xf>
    <xf numFmtId="0" fontId="17" fillId="6" borderId="29" xfId="0" applyFont="1" applyFill="1" applyBorder="1" applyAlignment="1">
      <alignment horizontal="center" wrapText="1"/>
    </xf>
    <xf numFmtId="0" fontId="0" fillId="0" borderId="0" xfId="0" applyBorder="1" applyAlignment="1">
      <alignment horizontal="right" vertical="center"/>
    </xf>
    <xf numFmtId="0" fontId="13" fillId="6" borderId="29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0" fontId="18" fillId="0" borderId="0" xfId="0" applyFont="1" applyProtection="1">
      <protection locked="0"/>
    </xf>
    <xf numFmtId="0" fontId="0" fillId="0" borderId="0" xfId="0" applyBorder="1"/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/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/>
    <xf numFmtId="0" fontId="20" fillId="0" borderId="6" xfId="0" applyFont="1" applyBorder="1" applyAlignment="1">
      <alignment horizontal="center"/>
    </xf>
    <xf numFmtId="0" fontId="20" fillId="0" borderId="0" xfId="0" applyNumberFormat="1" applyFont="1" applyAlignment="1">
      <alignment horizontal="justify" vertical="top" wrapText="1"/>
    </xf>
    <xf numFmtId="0" fontId="0" fillId="0" borderId="0" xfId="0" applyBorder="1"/>
    <xf numFmtId="0" fontId="0" fillId="0" borderId="8" xfId="0" applyBorder="1"/>
    <xf numFmtId="0" fontId="0" fillId="0" borderId="2" xfId="0" applyBorder="1"/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Border="1" applyAlignment="1" applyProtection="1">
      <alignment wrapText="1"/>
    </xf>
    <xf numFmtId="0" fontId="16" fillId="0" borderId="0" xfId="0" applyFont="1" applyAlignment="1" applyProtection="1">
      <alignment horizontal="right" wrapText="1"/>
    </xf>
    <xf numFmtId="0" fontId="12" fillId="0" borderId="0" xfId="0" applyFont="1" applyBorder="1" applyProtection="1"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13" fillId="8" borderId="32" xfId="0" applyFont="1" applyFill="1" applyBorder="1" applyAlignment="1">
      <alignment vertical="center" wrapText="1"/>
    </xf>
    <xf numFmtId="0" fontId="13" fillId="8" borderId="0" xfId="0" applyFont="1" applyFill="1" applyBorder="1" applyAlignment="1">
      <alignment vertical="center" wrapText="1"/>
    </xf>
    <xf numFmtId="0" fontId="0" fillId="0" borderId="38" xfId="0" applyBorder="1"/>
    <xf numFmtId="0" fontId="0" fillId="0" borderId="0" xfId="0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7" fillId="8" borderId="0" xfId="0" applyFont="1" applyFill="1" applyBorder="1" applyAlignment="1">
      <alignment wrapText="1"/>
    </xf>
    <xf numFmtId="0" fontId="16" fillId="8" borderId="0" xfId="0" applyFont="1" applyFill="1" applyBorder="1" applyAlignment="1">
      <alignment vertical="top" wrapText="1"/>
    </xf>
    <xf numFmtId="0" fontId="21" fillId="8" borderId="29" xfId="0" applyFont="1" applyFill="1" applyBorder="1" applyAlignment="1">
      <alignment vertical="center" wrapText="1"/>
    </xf>
    <xf numFmtId="0" fontId="13" fillId="6" borderId="39" xfId="0" applyFont="1" applyFill="1" applyBorder="1" applyAlignment="1">
      <alignment vertical="center" wrapText="1"/>
    </xf>
    <xf numFmtId="0" fontId="13" fillId="6" borderId="35" xfId="0" applyFont="1" applyFill="1" applyBorder="1" applyAlignment="1">
      <alignment vertical="center" wrapText="1"/>
    </xf>
    <xf numFmtId="0" fontId="16" fillId="8" borderId="29" xfId="0" applyFont="1" applyFill="1" applyBorder="1" applyAlignment="1">
      <alignment vertical="top" wrapText="1"/>
    </xf>
    <xf numFmtId="0" fontId="0" fillId="0" borderId="30" xfId="0" applyFill="1" applyBorder="1"/>
    <xf numFmtId="0" fontId="21" fillId="8" borderId="30" xfId="0" applyFont="1" applyFill="1" applyBorder="1" applyAlignment="1">
      <alignment vertical="center" wrapText="1"/>
    </xf>
    <xf numFmtId="0" fontId="13" fillId="6" borderId="40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top" wrapText="1"/>
    </xf>
    <xf numFmtId="0" fontId="13" fillId="0" borderId="30" xfId="0" applyFont="1" applyFill="1" applyBorder="1" applyAlignment="1">
      <alignment vertical="top" wrapText="1"/>
    </xf>
    <xf numFmtId="0" fontId="17" fillId="8" borderId="32" xfId="0" applyFont="1" applyFill="1" applyBorder="1" applyAlignment="1">
      <alignment vertical="top" wrapText="1"/>
    </xf>
    <xf numFmtId="0" fontId="0" fillId="8" borderId="35" xfId="0" applyFill="1" applyBorder="1" applyAlignment="1">
      <alignment vertical="top" wrapText="1"/>
    </xf>
    <xf numFmtId="0" fontId="0" fillId="0" borderId="35" xfId="0" applyFill="1" applyBorder="1"/>
    <xf numFmtId="0" fontId="0" fillId="0" borderId="35" xfId="0" applyFill="1" applyBorder="1" applyAlignment="1">
      <alignment vertical="top" wrapText="1"/>
    </xf>
    <xf numFmtId="0" fontId="16" fillId="8" borderId="0" xfId="0" applyFont="1" applyFill="1" applyBorder="1" applyAlignment="1">
      <alignment vertical="center" wrapText="1"/>
    </xf>
    <xf numFmtId="0" fontId="0" fillId="8" borderId="33" xfId="0" applyFill="1" applyBorder="1"/>
    <xf numFmtId="0" fontId="0" fillId="8" borderId="41" xfId="0" applyFill="1" applyBorder="1"/>
    <xf numFmtId="0" fontId="20" fillId="0" borderId="0" xfId="0" applyFont="1" applyBorder="1" applyAlignment="1">
      <alignment horizontal="center"/>
    </xf>
    <xf numFmtId="0" fontId="0" fillId="0" borderId="10" xfId="0" applyBorder="1" applyAlignment="1"/>
    <xf numFmtId="0" fontId="20" fillId="0" borderId="10" xfId="0" applyFont="1" applyBorder="1" applyAlignment="1">
      <alignment wrapText="1"/>
    </xf>
    <xf numFmtId="0" fontId="17" fillId="0" borderId="0" xfId="0" applyFont="1" applyBorder="1"/>
    <xf numFmtId="0" fontId="17" fillId="0" borderId="4" xfId="0" applyFont="1" applyFill="1" applyBorder="1"/>
    <xf numFmtId="0" fontId="17" fillId="0" borderId="0" xfId="0" applyFont="1" applyFill="1" applyBorder="1"/>
    <xf numFmtId="0" fontId="15" fillId="0" borderId="4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7" fillId="0" borderId="0" xfId="0" applyFont="1" applyBorder="1" applyProtection="1"/>
    <xf numFmtId="0" fontId="17" fillId="0" borderId="0" xfId="0" applyFont="1"/>
    <xf numFmtId="0" fontId="0" fillId="0" borderId="0" xfId="0" applyFill="1" applyProtection="1"/>
    <xf numFmtId="0" fontId="22" fillId="0" borderId="4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center" wrapText="1"/>
    </xf>
    <xf numFmtId="0" fontId="0" fillId="0" borderId="2" xfId="0" applyFill="1" applyBorder="1" applyAlignment="1" applyProtection="1">
      <alignment vertical="top" wrapText="1"/>
      <protection locked="0"/>
    </xf>
    <xf numFmtId="0" fontId="0" fillId="0" borderId="42" xfId="0" applyBorder="1"/>
    <xf numFmtId="0" fontId="0" fillId="0" borderId="11" xfId="0" applyBorder="1"/>
    <xf numFmtId="0" fontId="0" fillId="0" borderId="12" xfId="0" applyBorder="1"/>
    <xf numFmtId="0" fontId="15" fillId="0" borderId="4" xfId="0" applyFont="1" applyBorder="1" applyAlignment="1">
      <alignment vertical="center" wrapText="1"/>
    </xf>
    <xf numFmtId="0" fontId="17" fillId="0" borderId="0" xfId="0" applyFont="1" applyFill="1" applyBorder="1" applyAlignment="1" applyProtection="1">
      <alignment vertical="top" wrapText="1"/>
      <protection locked="0"/>
    </xf>
    <xf numFmtId="0" fontId="17" fillId="0" borderId="45" xfId="0" applyFont="1" applyFill="1" applyBorder="1" applyAlignment="1" applyProtection="1">
      <alignment vertical="top" wrapText="1"/>
      <protection locked="0"/>
    </xf>
    <xf numFmtId="0" fontId="0" fillId="0" borderId="45" xfId="0" applyFill="1" applyBorder="1" applyAlignment="1" applyProtection="1">
      <alignment vertical="top" wrapText="1"/>
      <protection locked="0"/>
    </xf>
    <xf numFmtId="0" fontId="15" fillId="0" borderId="2" xfId="0" applyFont="1" applyBorder="1" applyAlignment="1">
      <alignment vertical="center" wrapText="1"/>
    </xf>
    <xf numFmtId="0" fontId="15" fillId="0" borderId="4" xfId="0" applyFont="1" applyBorder="1" applyAlignment="1">
      <alignment horizontal="right" vertical="center" wrapText="1"/>
    </xf>
    <xf numFmtId="0" fontId="15" fillId="0" borderId="46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3" fillId="0" borderId="47" xfId="0" applyFont="1" applyFill="1" applyBorder="1" applyAlignment="1" applyProtection="1">
      <alignment horizontal="center" vertical="center" wrapText="1"/>
    </xf>
    <xf numFmtId="0" fontId="13" fillId="0" borderId="48" xfId="0" applyFont="1" applyFill="1" applyBorder="1" applyAlignment="1" applyProtection="1">
      <alignment horizontal="center" vertical="center" wrapText="1"/>
    </xf>
    <xf numFmtId="0" fontId="13" fillId="0" borderId="49" xfId="0" applyFont="1" applyFill="1" applyBorder="1" applyAlignment="1" applyProtection="1">
      <alignment horizontal="center" vertical="center" wrapText="1"/>
    </xf>
    <xf numFmtId="0" fontId="13" fillId="0" borderId="50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1" fillId="0" borderId="51" xfId="1" applyFill="1" applyBorder="1" applyAlignment="1" applyProtection="1">
      <alignment horizontal="center" vertical="top" wrapText="1"/>
      <protection locked="0"/>
    </xf>
    <xf numFmtId="0" fontId="11" fillId="0" borderId="52" xfId="1" applyFill="1" applyBorder="1" applyAlignment="1" applyProtection="1">
      <alignment horizontal="center" vertical="top" wrapText="1"/>
      <protection locked="0"/>
    </xf>
    <xf numFmtId="0" fontId="15" fillId="0" borderId="14" xfId="0" applyFont="1" applyFill="1" applyBorder="1" applyAlignment="1">
      <alignment horizontal="left" vertical="center" wrapText="1"/>
    </xf>
    <xf numFmtId="0" fontId="11" fillId="0" borderId="14" xfId="1" applyFill="1" applyBorder="1" applyAlignment="1" applyProtection="1">
      <alignment horizontal="center" vertical="top" wrapText="1"/>
      <protection locked="0"/>
    </xf>
    <xf numFmtId="0" fontId="11" fillId="0" borderId="15" xfId="1" applyFill="1" applyBorder="1" applyAlignment="1" applyProtection="1">
      <alignment horizontal="center" vertical="top" wrapText="1"/>
      <protection locked="0"/>
    </xf>
    <xf numFmtId="0" fontId="22" fillId="0" borderId="13" xfId="0" applyFont="1" applyFill="1" applyBorder="1" applyAlignment="1">
      <alignment horizontal="left" vertical="top" wrapText="1"/>
    </xf>
    <xf numFmtId="0" fontId="22" fillId="0" borderId="9" xfId="0" applyFont="1" applyFill="1" applyBorder="1" applyAlignment="1">
      <alignment horizontal="left" vertical="top" wrapText="1"/>
    </xf>
    <xf numFmtId="0" fontId="23" fillId="0" borderId="2" xfId="0" applyFont="1" applyBorder="1" applyAlignment="1">
      <alignment wrapText="1"/>
    </xf>
    <xf numFmtId="0" fontId="20" fillId="0" borderId="9" xfId="0" applyFont="1" applyBorder="1" applyAlignment="1">
      <alignment wrapText="1"/>
    </xf>
    <xf numFmtId="0" fontId="19" fillId="0" borderId="0" xfId="0" applyFont="1" applyAlignment="1" applyProtection="1">
      <alignment horizontal="justify" vertical="top" wrapText="1"/>
      <protection locked="0"/>
    </xf>
    <xf numFmtId="0" fontId="20" fillId="0" borderId="0" xfId="0" applyNumberFormat="1" applyFont="1" applyAlignment="1" applyProtection="1">
      <alignment horizontal="justify" vertical="top" wrapText="1"/>
      <protection locked="0"/>
    </xf>
    <xf numFmtId="0" fontId="1" fillId="0" borderId="0" xfId="0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8" borderId="0" xfId="0" applyFill="1" applyAlignment="1" applyProtection="1">
      <protection locked="0"/>
    </xf>
    <xf numFmtId="0" fontId="0" fillId="9" borderId="0" xfId="0" applyFill="1" applyAlignment="1" applyProtection="1">
      <alignment wrapText="1"/>
      <protection locked="0"/>
    </xf>
    <xf numFmtId="0" fontId="12" fillId="0" borderId="0" xfId="0" applyFont="1" applyProtection="1"/>
    <xf numFmtId="0" fontId="0" fillId="0" borderId="0" xfId="0" applyAlignment="1" applyProtection="1">
      <alignment horizontal="center" wrapText="1"/>
    </xf>
    <xf numFmtId="0" fontId="24" fillId="0" borderId="0" xfId="0" applyFont="1" applyBorder="1" applyProtection="1"/>
    <xf numFmtId="0" fontId="0" fillId="0" borderId="53" xfId="0" applyBorder="1" applyProtection="1">
      <protection locked="0"/>
    </xf>
    <xf numFmtId="0" fontId="24" fillId="0" borderId="4" xfId="0" applyFont="1" applyBorder="1" applyProtection="1"/>
    <xf numFmtId="0" fontId="25" fillId="0" borderId="0" xfId="0" applyFont="1" applyBorder="1" applyAlignment="1" applyProtection="1">
      <alignment horizontal="left"/>
    </xf>
    <xf numFmtId="0" fontId="26" fillId="0" borderId="0" xfId="0" applyFont="1" applyBorder="1" applyProtection="1"/>
    <xf numFmtId="0" fontId="24" fillId="0" borderId="0" xfId="0" applyFont="1" applyProtection="1"/>
    <xf numFmtId="0" fontId="24" fillId="0" borderId="1" xfId="0" applyFont="1" applyBorder="1" applyProtection="1"/>
    <xf numFmtId="0" fontId="24" fillId="0" borderId="54" xfId="0" applyFont="1" applyFill="1" applyBorder="1" applyProtection="1"/>
    <xf numFmtId="0" fontId="27" fillId="0" borderId="0" xfId="0" applyFont="1" applyBorder="1" applyProtection="1"/>
    <xf numFmtId="0" fontId="0" fillId="0" borderId="0" xfId="0" applyBorder="1" applyAlignment="1" applyProtection="1">
      <alignment vertical="top" wrapText="1"/>
    </xf>
    <xf numFmtId="0" fontId="27" fillId="0" borderId="0" xfId="0" applyFont="1" applyBorder="1" applyAlignment="1" applyProtection="1">
      <alignment vertical="top"/>
    </xf>
    <xf numFmtId="0" fontId="28" fillId="0" borderId="0" xfId="0" applyFont="1"/>
    <xf numFmtId="0" fontId="24" fillId="0" borderId="0" xfId="0" applyFont="1" applyProtection="1">
      <protection locked="0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horizontal="left"/>
    </xf>
    <xf numFmtId="0" fontId="24" fillId="0" borderId="0" xfId="0" applyFont="1"/>
    <xf numFmtId="0" fontId="24" fillId="2" borderId="0" xfId="0" applyFont="1" applyFill="1"/>
    <xf numFmtId="0" fontId="17" fillId="0" borderId="2" xfId="0" applyFon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13" fillId="0" borderId="0" xfId="0" applyFont="1"/>
    <xf numFmtId="0" fontId="24" fillId="0" borderId="0" xfId="0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17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top" wrapText="1"/>
      <protection locked="0"/>
    </xf>
    <xf numFmtId="0" fontId="20" fillId="0" borderId="8" xfId="0" applyFont="1" applyBorder="1" applyAlignment="1">
      <alignment vertical="center"/>
    </xf>
    <xf numFmtId="0" fontId="24" fillId="0" borderId="7" xfId="0" applyFont="1" applyBorder="1" applyAlignment="1" applyProtection="1">
      <alignment vertical="center"/>
      <protection locked="0"/>
    </xf>
    <xf numFmtId="0" fontId="24" fillId="0" borderId="9" xfId="0" applyFont="1" applyBorder="1"/>
    <xf numFmtId="0" fontId="24" fillId="0" borderId="3" xfId="0" applyFont="1" applyBorder="1"/>
    <xf numFmtId="0" fontId="0" fillId="0" borderId="0" xfId="0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Fill="1" applyBorder="1"/>
    <xf numFmtId="0" fontId="0" fillId="0" borderId="2" xfId="0" applyBorder="1" applyProtection="1">
      <protection locked="0"/>
    </xf>
    <xf numFmtId="0" fontId="0" fillId="0" borderId="2" xfId="0" applyFill="1" applyBorder="1"/>
    <xf numFmtId="0" fontId="17" fillId="0" borderId="0" xfId="0" applyFont="1" applyBorder="1"/>
    <xf numFmtId="0" fontId="17" fillId="0" borderId="2" xfId="0" applyFont="1" applyBorder="1"/>
    <xf numFmtId="0" fontId="20" fillId="0" borderId="0" xfId="0" applyFont="1" applyFill="1" applyBorder="1" applyAlignment="1">
      <alignment vertical="top" wrapText="1"/>
    </xf>
    <xf numFmtId="0" fontId="20" fillId="0" borderId="2" xfId="0" applyFont="1" applyFill="1" applyBorder="1" applyAlignment="1">
      <alignment vertical="top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Border="1" applyAlignment="1"/>
    <xf numFmtId="0" fontId="0" fillId="0" borderId="2" xfId="0" applyFont="1" applyBorder="1"/>
    <xf numFmtId="0" fontId="0" fillId="0" borderId="2" xfId="0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24" fillId="0" borderId="2" xfId="0" applyFont="1" applyBorder="1" applyAlignment="1" applyProtection="1">
      <alignment vertical="center"/>
      <protection locked="0"/>
    </xf>
    <xf numFmtId="0" fontId="17" fillId="0" borderId="2" xfId="0" applyFont="1" applyFill="1" applyBorder="1" applyAlignment="1" applyProtection="1">
      <alignment horizontal="left" vertical="top" wrapText="1"/>
      <protection locked="0"/>
    </xf>
    <xf numFmtId="0" fontId="27" fillId="0" borderId="2" xfId="0" applyFont="1" applyFill="1" applyBorder="1" applyAlignment="1" applyProtection="1">
      <alignment horizontal="left" vertical="top" wrapText="1"/>
      <protection locked="0"/>
    </xf>
    <xf numFmtId="0" fontId="24" fillId="0" borderId="7" xfId="0" applyFont="1" applyFill="1" applyBorder="1"/>
    <xf numFmtId="0" fontId="20" fillId="0" borderId="4" xfId="0" applyFont="1" applyBorder="1" applyAlignment="1"/>
    <xf numFmtId="0" fontId="24" fillId="0" borderId="1" xfId="0" applyFont="1" applyBorder="1" applyProtection="1">
      <protection locked="0"/>
    </xf>
    <xf numFmtId="0" fontId="20" fillId="0" borderId="4" xfId="0" applyFont="1" applyFill="1" applyBorder="1" applyAlignment="1">
      <alignment vertical="top" wrapText="1"/>
    </xf>
    <xf numFmtId="0" fontId="20" fillId="0" borderId="8" xfId="0" applyFont="1" applyFill="1" applyBorder="1" applyAlignment="1">
      <alignment vertical="top" wrapText="1"/>
    </xf>
    <xf numFmtId="0" fontId="20" fillId="0" borderId="4" xfId="0" applyFont="1" applyFill="1" applyBorder="1" applyAlignment="1">
      <alignment vertical="top"/>
    </xf>
    <xf numFmtId="0" fontId="20" fillId="0" borderId="8" xfId="0" applyFont="1" applyFill="1" applyBorder="1" applyAlignment="1">
      <alignment vertical="top"/>
    </xf>
    <xf numFmtId="0" fontId="0" fillId="0" borderId="0" xfId="0" applyFill="1" applyBorder="1" applyAlignment="1"/>
    <xf numFmtId="0" fontId="15" fillId="0" borderId="9" xfId="0" applyFont="1" applyBorder="1" applyAlignment="1">
      <alignment vertical="center" wrapText="1"/>
    </xf>
    <xf numFmtId="0" fontId="17" fillId="0" borderId="43" xfId="0" applyFont="1" applyFill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>
      <alignment horizontal="left" vertical="center" wrapText="1"/>
    </xf>
    <xf numFmtId="0" fontId="0" fillId="0" borderId="51" xfId="0" applyBorder="1"/>
    <xf numFmtId="0" fontId="0" fillId="0" borderId="0" xfId="0"/>
    <xf numFmtId="0" fontId="0" fillId="0" borderId="0" xfId="0" applyBorder="1"/>
    <xf numFmtId="0" fontId="0" fillId="0" borderId="0" xfId="0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0" fillId="0" borderId="2" xfId="0" applyBorder="1"/>
    <xf numFmtId="0" fontId="0" fillId="6" borderId="0" xfId="0" applyFill="1" applyBorder="1" applyAlignment="1" applyProtection="1">
      <alignment vertical="top" wrapText="1"/>
      <protection locked="0"/>
    </xf>
    <xf numFmtId="0" fontId="0" fillId="6" borderId="0" xfId="0" applyFill="1" applyBorder="1" applyAlignment="1" applyProtection="1">
      <alignment vertical="top"/>
      <protection locked="0"/>
    </xf>
    <xf numFmtId="0" fontId="0" fillId="0" borderId="4" xfId="0" applyBorder="1"/>
    <xf numFmtId="0" fontId="0" fillId="0" borderId="8" xfId="0" applyBorder="1"/>
    <xf numFmtId="0" fontId="17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</xf>
    <xf numFmtId="0" fontId="24" fillId="0" borderId="0" xfId="0" applyFont="1" applyBorder="1" applyProtection="1">
      <protection locked="0"/>
    </xf>
    <xf numFmtId="0" fontId="24" fillId="6" borderId="0" xfId="0" applyFont="1" applyFill="1" applyBorder="1" applyAlignment="1" applyProtection="1">
      <alignment vertical="top"/>
    </xf>
    <xf numFmtId="0" fontId="17" fillId="0" borderId="0" xfId="0" applyFont="1" applyBorder="1" applyAlignment="1" applyProtection="1">
      <alignment vertical="top" wrapText="1"/>
      <protection locked="0"/>
    </xf>
    <xf numFmtId="0" fontId="17" fillId="0" borderId="0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0" fontId="0" fillId="0" borderId="13" xfId="0" applyBorder="1"/>
    <xf numFmtId="0" fontId="0" fillId="0" borderId="9" xfId="0" applyBorder="1"/>
    <xf numFmtId="0" fontId="24" fillId="0" borderId="0" xfId="0" applyFont="1" applyBorder="1"/>
    <xf numFmtId="0" fontId="24" fillId="0" borderId="1" xfId="0" applyFont="1" applyBorder="1"/>
    <xf numFmtId="0" fontId="24" fillId="0" borderId="2" xfId="0" applyFont="1" applyBorder="1"/>
    <xf numFmtId="0" fontId="24" fillId="0" borderId="7" xfId="0" applyFont="1" applyBorder="1"/>
    <xf numFmtId="0" fontId="27" fillId="0" borderId="9" xfId="0" applyFont="1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/>
    <xf numFmtId="0" fontId="0" fillId="10" borderId="0" xfId="0" applyFill="1" applyBorder="1" applyProtection="1"/>
    <xf numFmtId="0" fontId="24" fillId="10" borderId="0" xfId="0" applyFont="1" applyFill="1" applyBorder="1" applyProtection="1"/>
    <xf numFmtId="0" fontId="27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top" wrapText="1"/>
    </xf>
    <xf numFmtId="0" fontId="15" fillId="0" borderId="2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21" fillId="0" borderId="50" xfId="0" applyFont="1" applyBorder="1" applyAlignment="1">
      <alignment horizontal="justify" vertical="center" wrapText="1"/>
    </xf>
    <xf numFmtId="0" fontId="15" fillId="0" borderId="99" xfId="0" applyFont="1" applyBorder="1" applyAlignment="1">
      <alignment vertical="center" wrapText="1"/>
    </xf>
    <xf numFmtId="0" fontId="17" fillId="0" borderId="28" xfId="0" applyFont="1" applyBorder="1"/>
    <xf numFmtId="0" fontId="0" fillId="0" borderId="101" xfId="0" applyBorder="1"/>
    <xf numFmtId="0" fontId="0" fillId="0" borderId="102" xfId="0" applyFill="1" applyBorder="1" applyAlignment="1" applyProtection="1">
      <alignment horizontal="left" vertical="top" wrapText="1"/>
      <protection locked="0"/>
    </xf>
    <xf numFmtId="0" fontId="0" fillId="0" borderId="102" xfId="0" applyFill="1" applyBorder="1" applyAlignment="1" applyProtection="1">
      <alignment vertical="top" wrapText="1"/>
      <protection locked="0"/>
    </xf>
    <xf numFmtId="0" fontId="0" fillId="0" borderId="101" xfId="0" applyFill="1" applyBorder="1" applyAlignment="1" applyProtection="1">
      <alignment vertical="top" wrapText="1"/>
      <protection locked="0"/>
    </xf>
    <xf numFmtId="0" fontId="17" fillId="0" borderId="100" xfId="0" applyFont="1" applyFill="1" applyBorder="1" applyAlignment="1" applyProtection="1">
      <alignment horizontal="left" vertical="top" wrapText="1"/>
      <protection locked="0"/>
    </xf>
    <xf numFmtId="0" fontId="17" fillId="0" borderId="102" xfId="0" applyFont="1" applyFill="1" applyBorder="1" applyAlignment="1" applyProtection="1">
      <alignment horizontal="left" vertical="top" wrapText="1"/>
      <protection locked="0"/>
    </xf>
    <xf numFmtId="0" fontId="15" fillId="0" borderId="50" xfId="0" applyFont="1" applyBorder="1" applyAlignment="1">
      <alignment vertical="center" wrapText="1"/>
    </xf>
    <xf numFmtId="0" fontId="20" fillId="0" borderId="102" xfId="0" applyFont="1" applyBorder="1" applyAlignment="1">
      <alignment wrapText="1"/>
    </xf>
    <xf numFmtId="0" fontId="20" fillId="0" borderId="104" xfId="0" applyFont="1" applyBorder="1" applyAlignment="1">
      <alignment horizontal="center"/>
    </xf>
    <xf numFmtId="0" fontId="0" fillId="0" borderId="105" xfId="0" applyBorder="1"/>
    <xf numFmtId="0" fontId="0" fillId="0" borderId="103" xfId="0" applyBorder="1"/>
    <xf numFmtId="0" fontId="24" fillId="0" borderId="56" xfId="0" applyFont="1" applyBorder="1"/>
    <xf numFmtId="0" fontId="0" fillId="0" borderId="99" xfId="0" applyBorder="1"/>
    <xf numFmtId="0" fontId="24" fillId="0" borderId="102" xfId="0" applyFont="1" applyBorder="1"/>
    <xf numFmtId="0" fontId="0" fillId="0" borderId="50" xfId="0" applyBorder="1"/>
    <xf numFmtId="0" fontId="30" fillId="0" borderId="103" xfId="0" applyFont="1" applyBorder="1" applyAlignment="1" applyProtection="1">
      <alignment wrapText="1"/>
    </xf>
    <xf numFmtId="0" fontId="17" fillId="0" borderId="61" xfId="0" applyFont="1" applyFill="1" applyBorder="1" applyAlignment="1" applyProtection="1">
      <alignment vertical="top" wrapText="1"/>
      <protection locked="0"/>
    </xf>
    <xf numFmtId="0" fontId="17" fillId="0" borderId="62" xfId="0" applyFont="1" applyBorder="1" applyAlignment="1" applyProtection="1">
      <alignment vertical="top"/>
      <protection locked="0"/>
    </xf>
    <xf numFmtId="0" fontId="17" fillId="0" borderId="62" xfId="0" applyFont="1" applyBorder="1" applyAlignment="1" applyProtection="1">
      <alignment vertical="top" wrapText="1"/>
      <protection locked="0"/>
    </xf>
    <xf numFmtId="0" fontId="17" fillId="0" borderId="62" xfId="0" applyFont="1" applyFill="1" applyBorder="1" applyAlignment="1" applyProtection="1">
      <alignment horizontal="center" vertical="top" wrapText="1"/>
      <protection locked="0"/>
    </xf>
    <xf numFmtId="0" fontId="17" fillId="0" borderId="63" xfId="0" applyFont="1" applyFill="1" applyBorder="1" applyAlignment="1" applyProtection="1">
      <alignment horizontal="center" vertical="top" wrapText="1"/>
      <protection locked="0"/>
    </xf>
    <xf numFmtId="0" fontId="29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top" wrapText="1"/>
      <protection locked="0"/>
    </xf>
    <xf numFmtId="0" fontId="17" fillId="0" borderId="0" xfId="0" applyFont="1" applyFill="1" applyBorder="1" applyAlignment="1"/>
    <xf numFmtId="0" fontId="13" fillId="0" borderId="0" xfId="0" applyFont="1" applyBorder="1"/>
    <xf numFmtId="0" fontId="0" fillId="0" borderId="0" xfId="0" applyFill="1" applyBorder="1" applyProtection="1"/>
    <xf numFmtId="0" fontId="13" fillId="0" borderId="1" xfId="0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17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15" fillId="0" borderId="3" xfId="0" applyFont="1" applyFill="1" applyBorder="1" applyAlignment="1" applyProtection="1">
      <alignment horizontal="left" vertical="center"/>
    </xf>
    <xf numFmtId="0" fontId="17" fillId="0" borderId="4" xfId="0" applyFont="1" applyBorder="1" applyProtection="1"/>
    <xf numFmtId="0" fontId="30" fillId="0" borderId="1" xfId="0" applyFont="1" applyBorder="1" applyAlignment="1" applyProtection="1">
      <alignment wrapText="1"/>
    </xf>
    <xf numFmtId="0" fontId="17" fillId="0" borderId="4" xfId="0" applyFont="1" applyBorder="1" applyAlignment="1" applyProtection="1">
      <alignment vertical="center"/>
    </xf>
    <xf numFmtId="0" fontId="27" fillId="0" borderId="1" xfId="0" applyFont="1" applyBorder="1" applyAlignment="1" applyProtection="1">
      <alignment vertical="center"/>
    </xf>
    <xf numFmtId="0" fontId="17" fillId="0" borderId="4" xfId="0" applyFont="1" applyBorder="1" applyAlignment="1" applyProtection="1"/>
    <xf numFmtId="0" fontId="24" fillId="0" borderId="1" xfId="0" applyFont="1" applyFill="1" applyBorder="1" applyAlignment="1" applyProtection="1">
      <alignment vertical="top" wrapText="1"/>
      <protection locked="0"/>
    </xf>
    <xf numFmtId="0" fontId="0" fillId="0" borderId="8" xfId="0" applyBorder="1" applyProtection="1">
      <protection locked="0"/>
    </xf>
    <xf numFmtId="0" fontId="24" fillId="0" borderId="2" xfId="0" applyFont="1" applyBorder="1" applyProtection="1">
      <protection locked="0"/>
    </xf>
    <xf numFmtId="0" fontId="24" fillId="0" borderId="7" xfId="0" applyFont="1" applyBorder="1" applyProtection="1">
      <protection locked="0"/>
    </xf>
    <xf numFmtId="0" fontId="17" fillId="0" borderId="8" xfId="0" applyFont="1" applyBorder="1" applyProtection="1"/>
    <xf numFmtId="0" fontId="17" fillId="0" borderId="2" xfId="0" applyFont="1" applyBorder="1" applyProtection="1"/>
    <xf numFmtId="0" fontId="0" fillId="0" borderId="7" xfId="0" applyBorder="1" applyProtection="1"/>
    <xf numFmtId="0" fontId="24" fillId="0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vertical="top" wrapText="1"/>
    </xf>
    <xf numFmtId="0" fontId="24" fillId="0" borderId="1" xfId="0" applyFont="1" applyFill="1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 wrapText="1"/>
    </xf>
    <xf numFmtId="0" fontId="0" fillId="0" borderId="2" xfId="0" applyBorder="1" applyAlignment="1" applyProtection="1">
      <alignment vertical="top" wrapText="1"/>
    </xf>
    <xf numFmtId="0" fontId="27" fillId="0" borderId="3" xfId="0" applyFont="1" applyBorder="1" applyAlignment="1" applyProtection="1">
      <alignment horizontal="left" vertical="top" wrapText="1"/>
    </xf>
    <xf numFmtId="0" fontId="30" fillId="0" borderId="1" xfId="0" applyFont="1" applyBorder="1" applyAlignment="1" applyProtection="1">
      <alignment horizontal="left" wrapText="1"/>
    </xf>
    <xf numFmtId="0" fontId="24" fillId="0" borderId="1" xfId="0" applyFont="1" applyBorder="1" applyAlignment="1" applyProtection="1">
      <alignment vertical="top"/>
      <protection locked="0"/>
    </xf>
    <xf numFmtId="0" fontId="24" fillId="0" borderId="1" xfId="0" applyFont="1" applyBorder="1" applyAlignment="1" applyProtection="1">
      <alignment vertical="top"/>
    </xf>
    <xf numFmtId="0" fontId="27" fillId="0" borderId="1" xfId="0" applyFont="1" applyFill="1" applyBorder="1" applyAlignment="1" applyProtection="1">
      <alignment horizontal="left" vertical="top" wrapText="1"/>
      <protection locked="0"/>
    </xf>
    <xf numFmtId="0" fontId="24" fillId="0" borderId="2" xfId="0" applyFont="1" applyBorder="1" applyProtection="1"/>
    <xf numFmtId="0" fontId="24" fillId="0" borderId="7" xfId="0" applyFont="1" applyBorder="1" applyProtection="1"/>
    <xf numFmtId="0" fontId="0" fillId="0" borderId="13" xfId="0" applyBorder="1" applyAlignment="1" applyProtection="1">
      <alignment vertical="top" wrapText="1"/>
    </xf>
    <xf numFmtId="0" fontId="0" fillId="0" borderId="9" xfId="0" applyBorder="1" applyAlignment="1" applyProtection="1">
      <alignment vertical="top" wrapText="1"/>
    </xf>
    <xf numFmtId="0" fontId="0" fillId="0" borderId="2" xfId="0" applyFill="1" applyBorder="1" applyAlignment="1" applyProtection="1">
      <alignment vertical="top" wrapText="1"/>
    </xf>
    <xf numFmtId="0" fontId="27" fillId="0" borderId="7" xfId="0" applyFont="1" applyFill="1" applyBorder="1" applyAlignment="1" applyProtection="1">
      <alignment horizontal="left" vertical="top" wrapText="1"/>
      <protection locked="0"/>
    </xf>
    <xf numFmtId="0" fontId="29" fillId="0" borderId="1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vertical="top"/>
    </xf>
    <xf numFmtId="0" fontId="30" fillId="0" borderId="7" xfId="0" applyFont="1" applyBorder="1" applyAlignment="1" applyProtection="1">
      <alignment horizontal="left" wrapText="1"/>
    </xf>
    <xf numFmtId="0" fontId="0" fillId="10" borderId="4" xfId="0" applyFill="1" applyBorder="1" applyProtection="1"/>
    <xf numFmtId="0" fontId="24" fillId="10" borderId="1" xfId="0" applyFont="1" applyFill="1" applyBorder="1" applyProtection="1"/>
    <xf numFmtId="0" fontId="0" fillId="0" borderId="8" xfId="0" applyBorder="1" applyProtection="1"/>
    <xf numFmtId="0" fontId="17" fillId="0" borderId="2" xfId="0" applyFont="1" applyBorder="1" applyAlignment="1" applyProtection="1"/>
    <xf numFmtId="0" fontId="24" fillId="0" borderId="7" xfId="0" applyFont="1" applyFill="1" applyBorder="1" applyAlignment="1" applyProtection="1">
      <alignment horizontal="center" vertical="top" wrapText="1"/>
      <protection locked="0"/>
    </xf>
    <xf numFmtId="0" fontId="30" fillId="0" borderId="7" xfId="0" applyFont="1" applyBorder="1" applyAlignment="1" applyProtection="1">
      <alignment wrapText="1"/>
    </xf>
    <xf numFmtId="0" fontId="0" fillId="6" borderId="4" xfId="0" applyFill="1" applyBorder="1" applyAlignment="1" applyProtection="1">
      <alignment vertical="top"/>
      <protection locked="0"/>
    </xf>
    <xf numFmtId="0" fontId="24" fillId="6" borderId="1" xfId="0" applyFont="1" applyFill="1" applyBorder="1" applyAlignment="1" applyProtection="1">
      <alignment vertical="top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0" fontId="26" fillId="10" borderId="53" xfId="0" applyFont="1" applyFill="1" applyBorder="1" applyAlignment="1" applyProtection="1">
      <alignment horizontal="center" vertical="top"/>
    </xf>
    <xf numFmtId="0" fontId="27" fillId="10" borderId="53" xfId="0" applyFont="1" applyFill="1" applyBorder="1" applyAlignment="1" applyProtection="1">
      <alignment horizontal="center" vertical="top" wrapText="1" shrinkToFit="1"/>
    </xf>
    <xf numFmtId="0" fontId="27" fillId="10" borderId="53" xfId="0" applyFont="1" applyFill="1" applyBorder="1" applyAlignment="1" applyProtection="1">
      <alignment horizontal="center" vertical="top" wrapText="1"/>
    </xf>
    <xf numFmtId="0" fontId="26" fillId="10" borderId="53" xfId="0" applyFont="1" applyFill="1" applyBorder="1" applyAlignment="1" applyProtection="1">
      <alignment horizontal="center" vertical="center" wrapText="1"/>
    </xf>
    <xf numFmtId="0" fontId="0" fillId="0" borderId="62" xfId="0" applyFill="1" applyBorder="1" applyAlignment="1" applyProtection="1">
      <alignment vertical="top" wrapText="1"/>
      <protection locked="0"/>
    </xf>
    <xf numFmtId="0" fontId="0" fillId="0" borderId="63" xfId="0" applyFill="1" applyBorder="1" applyAlignment="1" applyProtection="1">
      <alignment vertical="top" wrapText="1"/>
      <protection locked="0"/>
    </xf>
    <xf numFmtId="0" fontId="0" fillId="0" borderId="115" xfId="0" applyBorder="1"/>
    <xf numFmtId="0" fontId="0" fillId="0" borderId="114" xfId="0" applyBorder="1"/>
    <xf numFmtId="0" fontId="15" fillId="0" borderId="2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7" fillId="6" borderId="0" xfId="0" applyFont="1" applyFill="1" applyBorder="1" applyAlignment="1" applyProtection="1">
      <alignment vertical="top" wrapText="1"/>
      <protection locked="0"/>
    </xf>
    <xf numFmtId="0" fontId="41" fillId="10" borderId="113" xfId="0" applyFont="1" applyFill="1" applyBorder="1" applyAlignment="1" applyProtection="1">
      <alignment horizontal="center"/>
    </xf>
    <xf numFmtId="0" fontId="41" fillId="10" borderId="0" xfId="0" applyFont="1" applyFill="1" applyBorder="1" applyAlignment="1" applyProtection="1">
      <alignment horizontal="right" wrapText="1"/>
    </xf>
    <xf numFmtId="0" fontId="39" fillId="10" borderId="53" xfId="0" applyFont="1" applyFill="1" applyBorder="1" applyProtection="1"/>
    <xf numFmtId="0" fontId="39" fillId="10" borderId="0" xfId="0" applyFont="1" applyFill="1" applyBorder="1" applyAlignment="1" applyProtection="1">
      <alignment vertical="top" wrapText="1"/>
    </xf>
    <xf numFmtId="0" fontId="27" fillId="10" borderId="53" xfId="0" applyFont="1" applyFill="1" applyBorder="1" applyAlignment="1" applyProtection="1">
      <alignment horizontal="left" vertical="top" wrapText="1"/>
    </xf>
    <xf numFmtId="0" fontId="39" fillId="10" borderId="113" xfId="0" applyFont="1" applyFill="1" applyBorder="1" applyAlignment="1" applyProtection="1">
      <alignment vertical="top" wrapText="1"/>
    </xf>
    <xf numFmtId="0" fontId="0" fillId="10" borderId="53" xfId="0" applyFill="1" applyBorder="1" applyProtection="1"/>
    <xf numFmtId="0" fontId="39" fillId="10" borderId="113" xfId="0" applyFont="1" applyFill="1" applyBorder="1" applyProtection="1"/>
    <xf numFmtId="0" fontId="31" fillId="10" borderId="0" xfId="0" applyFont="1" applyFill="1" applyBorder="1" applyProtection="1"/>
    <xf numFmtId="0" fontId="39" fillId="10" borderId="0" xfId="0" applyFont="1" applyFill="1" applyBorder="1" applyProtection="1"/>
    <xf numFmtId="0" fontId="31" fillId="0" borderId="2" xfId="0" applyFont="1" applyBorder="1" applyAlignment="1" applyProtection="1">
      <alignment horizontal="center"/>
    </xf>
    <xf numFmtId="0" fontId="39" fillId="0" borderId="2" xfId="0" applyFont="1" applyFill="1" applyBorder="1" applyAlignment="1" applyProtection="1">
      <alignment horizontal="center" vertical="top" wrapText="1"/>
      <protection locked="0"/>
    </xf>
    <xf numFmtId="0" fontId="0" fillId="6" borderId="116" xfId="0" applyFill="1" applyBorder="1" applyAlignment="1" applyProtection="1">
      <alignment vertical="top" wrapText="1"/>
      <protection locked="0"/>
    </xf>
    <xf numFmtId="0" fontId="20" fillId="0" borderId="117" xfId="0" applyFont="1" applyBorder="1" applyAlignment="1">
      <alignment horizontal="center"/>
    </xf>
    <xf numFmtId="0" fontId="20" fillId="0" borderId="119" xfId="0" applyFont="1" applyBorder="1" applyAlignment="1">
      <alignment wrapText="1"/>
    </xf>
    <xf numFmtId="0" fontId="20" fillId="0" borderId="120" xfId="0" applyFont="1" applyBorder="1" applyAlignment="1">
      <alignment horizontal="center"/>
    </xf>
    <xf numFmtId="0" fontId="13" fillId="6" borderId="1" xfId="0" applyFont="1" applyFill="1" applyBorder="1" applyAlignment="1" applyProtection="1">
      <alignment horizontal="center" wrapText="1"/>
    </xf>
    <xf numFmtId="0" fontId="20" fillId="0" borderId="123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20" fillId="0" borderId="122" xfId="0" applyFont="1" applyBorder="1" applyAlignment="1">
      <alignment horizontal="center"/>
    </xf>
    <xf numFmtId="0" fontId="0" fillId="0" borderId="56" xfId="0" applyBorder="1"/>
    <xf numFmtId="0" fontId="17" fillId="6" borderId="0" xfId="0" applyFont="1" applyFill="1" applyBorder="1" applyAlignment="1" applyProtection="1">
      <alignment horizontal="left" vertical="top" wrapText="1"/>
      <protection locked="0"/>
    </xf>
    <xf numFmtId="0" fontId="0" fillId="6" borderId="0" xfId="0" applyFill="1" applyBorder="1" applyAlignment="1" applyProtection="1">
      <alignment horizontal="left" vertical="top" wrapText="1"/>
      <protection locked="0"/>
    </xf>
    <xf numFmtId="0" fontId="0" fillId="6" borderId="56" xfId="0" applyFill="1" applyBorder="1" applyAlignment="1" applyProtection="1">
      <alignment horizontal="left" vertical="top" wrapText="1"/>
      <protection locked="0"/>
    </xf>
    <xf numFmtId="0" fontId="29" fillId="10" borderId="0" xfId="0" applyFont="1" applyFill="1" applyBorder="1" applyAlignment="1" applyProtection="1">
      <alignment horizontal="left" vertical="center"/>
    </xf>
    <xf numFmtId="0" fontId="29" fillId="10" borderId="113" xfId="0" applyFont="1" applyFill="1" applyBorder="1" applyAlignment="1" applyProtection="1">
      <alignment horizontal="center"/>
    </xf>
    <xf numFmtId="0" fontId="34" fillId="10" borderId="6" xfId="0" applyFont="1" applyFill="1" applyBorder="1" applyAlignment="1" applyProtection="1">
      <alignment horizontal="center"/>
    </xf>
    <xf numFmtId="0" fontId="27" fillId="0" borderId="124" xfId="0" applyFont="1" applyFill="1" applyBorder="1" applyAlignment="1" applyProtection="1">
      <alignment horizontal="center" vertical="top" wrapText="1"/>
      <protection locked="0"/>
    </xf>
    <xf numFmtId="0" fontId="27" fillId="0" borderId="125" xfId="0" applyFont="1" applyFill="1" applyBorder="1" applyAlignment="1" applyProtection="1">
      <alignment horizontal="center" vertical="top" wrapText="1"/>
      <protection locked="0"/>
    </xf>
    <xf numFmtId="0" fontId="29" fillId="10" borderId="8" xfId="0" applyFont="1" applyFill="1" applyBorder="1" applyAlignment="1" applyProtection="1">
      <alignment horizontal="center"/>
    </xf>
    <xf numFmtId="0" fontId="27" fillId="6" borderId="0" xfId="0" applyFont="1" applyFill="1" applyBorder="1" applyAlignment="1" applyProtection="1">
      <alignment horizontal="left" vertical="top" wrapText="1"/>
      <protection locked="0"/>
    </xf>
    <xf numFmtId="0" fontId="24" fillId="6" borderId="0" xfId="0" applyFont="1" applyFill="1" applyBorder="1" applyAlignment="1" applyProtection="1">
      <alignment horizontal="left" vertical="top" wrapText="1"/>
      <protection locked="0"/>
    </xf>
    <xf numFmtId="0" fontId="31" fillId="10" borderId="0" xfId="0" applyFont="1" applyFill="1" applyBorder="1" applyAlignment="1" applyProtection="1">
      <alignment horizontal="left" vertical="top" wrapText="1"/>
    </xf>
    <xf numFmtId="0" fontId="27" fillId="0" borderId="1" xfId="0" applyFont="1" applyBorder="1" applyAlignment="1" applyProtection="1">
      <alignment vertical="top" wrapText="1"/>
    </xf>
    <xf numFmtId="0" fontId="24" fillId="6" borderId="0" xfId="0" applyFont="1" applyFill="1" applyBorder="1" applyAlignment="1" applyProtection="1">
      <alignment vertical="top"/>
      <protection locked="0"/>
    </xf>
    <xf numFmtId="0" fontId="24" fillId="6" borderId="0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Border="1" applyAlignment="1">
      <alignment horizontal="left" vertical="center" wrapText="1"/>
    </xf>
    <xf numFmtId="0" fontId="24" fillId="0" borderId="44" xfId="0" applyFont="1" applyFill="1" applyBorder="1" applyAlignment="1" applyProtection="1">
      <alignment horizontal="center" vertical="top" wrapText="1"/>
      <protection locked="0"/>
    </xf>
    <xf numFmtId="0" fontId="24" fillId="0" borderId="45" xfId="0" applyFont="1" applyFill="1" applyBorder="1" applyAlignment="1" applyProtection="1">
      <alignment horizontal="center" vertical="top" wrapText="1"/>
      <protection locked="0"/>
    </xf>
    <xf numFmtId="0" fontId="24" fillId="0" borderId="51" xfId="0" applyFont="1" applyFill="1" applyBorder="1" applyAlignment="1" applyProtection="1">
      <alignment horizontal="center" vertical="top" wrapText="1"/>
      <protection locked="0"/>
    </xf>
    <xf numFmtId="0" fontId="27" fillId="0" borderId="2" xfId="0" applyFont="1" applyBorder="1" applyProtection="1"/>
    <xf numFmtId="0" fontId="27" fillId="0" borderId="0" xfId="0" applyFont="1" applyBorder="1" applyAlignment="1" applyProtection="1"/>
    <xf numFmtId="0" fontId="0" fillId="10" borderId="0" xfId="0" applyFill="1" applyBorder="1" applyAlignment="1" applyProtection="1">
      <alignment vertical="top" wrapText="1"/>
    </xf>
    <xf numFmtId="0" fontId="24" fillId="10" borderId="0" xfId="0" applyFont="1" applyFill="1" applyBorder="1" applyAlignment="1" applyProtection="1">
      <alignment vertical="top" wrapText="1"/>
    </xf>
    <xf numFmtId="0" fontId="0" fillId="10" borderId="113" xfId="0" applyFill="1" applyBorder="1" applyAlignment="1" applyProtection="1">
      <alignment vertical="top" wrapText="1"/>
    </xf>
    <xf numFmtId="0" fontId="30" fillId="10" borderId="53" xfId="0" applyFont="1" applyFill="1" applyBorder="1" applyAlignment="1" applyProtection="1">
      <alignment horizontal="left" wrapText="1"/>
    </xf>
    <xf numFmtId="0" fontId="24" fillId="0" borderId="127" xfId="0" applyFont="1" applyFill="1" applyBorder="1" applyAlignment="1" applyProtection="1">
      <alignment vertical="top" wrapText="1"/>
      <protection locked="0"/>
    </xf>
    <xf numFmtId="0" fontId="24" fillId="0" borderId="124" xfId="0" applyFont="1" applyFill="1" applyBorder="1" applyAlignment="1" applyProtection="1">
      <alignment vertical="top" wrapText="1"/>
      <protection locked="0"/>
    </xf>
    <xf numFmtId="0" fontId="27" fillId="0" borderId="124" xfId="0" applyFont="1" applyFill="1" applyBorder="1" applyAlignment="1" applyProtection="1">
      <alignment horizontal="left" vertical="top" wrapText="1"/>
      <protection locked="0"/>
    </xf>
    <xf numFmtId="0" fontId="27" fillId="0" borderId="125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31" fillId="0" borderId="0" xfId="0" applyFont="1" applyBorder="1" applyProtection="1"/>
    <xf numFmtId="0" fontId="31" fillId="0" borderId="0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vertical="top" wrapText="1"/>
    </xf>
    <xf numFmtId="0" fontId="39" fillId="0" borderId="2" xfId="0" applyFont="1" applyFill="1" applyBorder="1" applyAlignment="1" applyProtection="1">
      <alignment vertical="top" wrapText="1"/>
    </xf>
    <xf numFmtId="0" fontId="31" fillId="0" borderId="2" xfId="0" applyFont="1" applyFill="1" applyBorder="1" applyAlignment="1" applyProtection="1">
      <alignment horizontal="left" vertical="top" wrapText="1"/>
      <protection locked="0"/>
    </xf>
    <xf numFmtId="0" fontId="14" fillId="0" borderId="103" xfId="0" applyFont="1" applyBorder="1" applyAlignment="1">
      <alignment horizontal="justify" vertical="center" wrapText="1"/>
    </xf>
    <xf numFmtId="0" fontId="0" fillId="6" borderId="44" xfId="0" applyFill="1" applyBorder="1" applyAlignment="1" applyProtection="1">
      <alignment vertical="top" wrapText="1"/>
      <protection locked="0"/>
    </xf>
    <xf numFmtId="0" fontId="0" fillId="6" borderId="45" xfId="0" applyFill="1" applyBorder="1" applyAlignment="1" applyProtection="1">
      <alignment vertical="top" wrapText="1"/>
      <protection locked="0"/>
    </xf>
    <xf numFmtId="0" fontId="17" fillId="6" borderId="44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56" xfId="0" applyFill="1" applyBorder="1" applyAlignment="1" applyProtection="1">
      <alignment vertical="top" wrapText="1"/>
      <protection locked="0"/>
    </xf>
    <xf numFmtId="0" fontId="20" fillId="10" borderId="6" xfId="0" applyFont="1" applyFill="1" applyBorder="1" applyAlignment="1" applyProtection="1">
      <alignment horizontal="center"/>
    </xf>
    <xf numFmtId="0" fontId="20" fillId="0" borderId="5" xfId="0" applyFont="1" applyBorder="1" applyAlignment="1">
      <alignment wrapText="1"/>
    </xf>
    <xf numFmtId="0" fontId="41" fillId="10" borderId="5" xfId="0" applyFont="1" applyFill="1" applyBorder="1" applyAlignment="1" applyProtection="1">
      <alignment wrapText="1"/>
    </xf>
    <xf numFmtId="0" fontId="0" fillId="0" borderId="5" xfId="0" applyBorder="1"/>
    <xf numFmtId="0" fontId="39" fillId="10" borderId="5" xfId="0" applyFont="1" applyFill="1" applyBorder="1" applyProtection="1"/>
    <xf numFmtId="0" fontId="44" fillId="10" borderId="53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44" fillId="10" borderId="113" xfId="0" applyFont="1" applyFill="1" applyBorder="1" applyAlignment="1" applyProtection="1">
      <alignment horizontal="center" vertical="center" wrapText="1"/>
    </xf>
    <xf numFmtId="0" fontId="44" fillId="10" borderId="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vertical="top" wrapText="1"/>
      <protection locked="0"/>
    </xf>
    <xf numFmtId="0" fontId="30" fillId="0" borderId="0" xfId="0" applyFont="1" applyBorder="1" applyAlignment="1" applyProtection="1">
      <alignment wrapText="1"/>
    </xf>
    <xf numFmtId="0" fontId="24" fillId="0" borderId="0" xfId="0" applyFont="1" applyBorder="1" applyAlignment="1" applyProtection="1">
      <alignment vertical="top"/>
      <protection locked="0"/>
    </xf>
    <xf numFmtId="0" fontId="27" fillId="0" borderId="9" xfId="0" applyFont="1" applyBorder="1" applyAlignment="1" applyProtection="1">
      <alignment vertical="top" wrapText="1"/>
    </xf>
    <xf numFmtId="0" fontId="24" fillId="0" borderId="0" xfId="0" applyFont="1" applyBorder="1" applyAlignment="1" applyProtection="1">
      <alignment vertical="top"/>
    </xf>
    <xf numFmtId="0" fontId="24" fillId="0" borderId="9" xfId="0" applyFont="1" applyBorder="1" applyAlignment="1" applyProtection="1">
      <alignment vertical="top" wrapText="1"/>
    </xf>
    <xf numFmtId="0" fontId="27" fillId="0" borderId="0" xfId="0" applyFont="1" applyBorder="1" applyAlignment="1" applyProtection="1">
      <alignment vertical="top" wrapText="1"/>
    </xf>
    <xf numFmtId="0" fontId="24" fillId="0" borderId="2" xfId="0" applyFont="1" applyBorder="1" applyAlignment="1" applyProtection="1">
      <alignment vertical="top" wrapText="1"/>
    </xf>
    <xf numFmtId="0" fontId="27" fillId="0" borderId="9" xfId="0" applyFont="1" applyBorder="1" applyAlignment="1" applyProtection="1">
      <alignment vertical="top"/>
    </xf>
    <xf numFmtId="0" fontId="30" fillId="0" borderId="2" xfId="0" applyFont="1" applyBorder="1" applyAlignment="1" applyProtection="1">
      <alignment horizontal="left" wrapText="1"/>
    </xf>
    <xf numFmtId="0" fontId="27" fillId="0" borderId="2" xfId="0" applyFont="1" applyFill="1" applyBorder="1" applyAlignment="1" applyProtection="1">
      <alignment vertical="top" wrapText="1"/>
      <protection locked="0"/>
    </xf>
    <xf numFmtId="0" fontId="30" fillId="0" borderId="2" xfId="0" applyFont="1" applyBorder="1" applyAlignment="1" applyProtection="1">
      <alignment wrapText="1"/>
    </xf>
    <xf numFmtId="0" fontId="16" fillId="0" borderId="55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 wrapText="1"/>
    </xf>
    <xf numFmtId="0" fontId="13" fillId="11" borderId="47" xfId="0" applyFont="1" applyFill="1" applyBorder="1" applyAlignment="1">
      <alignment horizontal="center" vertical="center" wrapText="1"/>
    </xf>
    <xf numFmtId="0" fontId="13" fillId="11" borderId="48" xfId="0" applyFont="1" applyFill="1" applyBorder="1" applyAlignment="1">
      <alignment horizontal="center" vertical="center" wrapText="1"/>
    </xf>
    <xf numFmtId="0" fontId="13" fillId="11" borderId="49" xfId="0" applyFont="1" applyFill="1" applyBorder="1" applyAlignment="1">
      <alignment horizontal="center" vertical="center" wrapText="1"/>
    </xf>
    <xf numFmtId="0" fontId="13" fillId="11" borderId="28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center" vertical="center" wrapText="1"/>
    </xf>
    <xf numFmtId="0" fontId="13" fillId="11" borderId="56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left" wrapText="1"/>
    </xf>
    <xf numFmtId="0" fontId="6" fillId="0" borderId="2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3" fillId="2" borderId="58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justify" vertical="center" wrapText="1"/>
    </xf>
    <xf numFmtId="0" fontId="21" fillId="0" borderId="48" xfId="0" applyFont="1" applyBorder="1" applyAlignment="1">
      <alignment horizontal="justify" vertical="center" wrapText="1"/>
    </xf>
    <xf numFmtId="0" fontId="14" fillId="0" borderId="48" xfId="0" applyFont="1" applyBorder="1" applyAlignment="1">
      <alignment horizontal="justify" vertical="center" wrapText="1"/>
    </xf>
    <xf numFmtId="0" fontId="14" fillId="0" borderId="49" xfId="0" applyFont="1" applyBorder="1" applyAlignment="1">
      <alignment horizontal="justify" vertical="center" wrapText="1"/>
    </xf>
    <xf numFmtId="0" fontId="21" fillId="0" borderId="28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56" xfId="0" applyFont="1" applyBorder="1" applyAlignment="1">
      <alignment horizontal="justify" vertical="center" wrapText="1"/>
    </xf>
    <xf numFmtId="0" fontId="21" fillId="0" borderId="61" xfId="0" applyFont="1" applyBorder="1" applyAlignment="1">
      <alignment horizontal="justify" vertical="center" wrapText="1"/>
    </xf>
    <xf numFmtId="0" fontId="21" fillId="0" borderId="62" xfId="0" applyFont="1" applyBorder="1" applyAlignment="1">
      <alignment horizontal="justify" vertical="center" wrapText="1"/>
    </xf>
    <xf numFmtId="0" fontId="14" fillId="0" borderId="62" xfId="0" applyFont="1" applyBorder="1" applyAlignment="1">
      <alignment horizontal="justify" vertical="center" wrapText="1"/>
    </xf>
    <xf numFmtId="0" fontId="14" fillId="0" borderId="63" xfId="0" applyFont="1" applyBorder="1" applyAlignment="1">
      <alignment horizontal="justify" vertical="center" wrapText="1"/>
    </xf>
    <xf numFmtId="0" fontId="13" fillId="11" borderId="57" xfId="0" applyFont="1" applyFill="1" applyBorder="1" applyAlignment="1">
      <alignment vertical="center" wrapText="1"/>
    </xf>
    <xf numFmtId="0" fontId="13" fillId="11" borderId="58" xfId="0" applyFont="1" applyFill="1" applyBorder="1" applyAlignment="1">
      <alignment vertical="center" wrapText="1"/>
    </xf>
    <xf numFmtId="0" fontId="13" fillId="11" borderId="5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5" xfId="0" applyFont="1" applyFill="1" applyBorder="1" applyAlignment="1">
      <alignment horizontal="justify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7" fillId="3" borderId="64" xfId="0" applyFont="1" applyFill="1" applyBorder="1" applyAlignment="1" applyProtection="1">
      <alignment vertical="top" wrapText="1"/>
      <protection locked="0"/>
    </xf>
    <xf numFmtId="0" fontId="0" fillId="3" borderId="44" xfId="0" applyFill="1" applyBorder="1" applyAlignment="1" applyProtection="1">
      <alignment vertical="top" wrapText="1"/>
      <protection locked="0"/>
    </xf>
    <xf numFmtId="0" fontId="0" fillId="3" borderId="98" xfId="0" applyFill="1" applyBorder="1" applyAlignment="1" applyProtection="1">
      <alignment vertical="top" wrapText="1"/>
      <protection locked="0"/>
    </xf>
    <xf numFmtId="0" fontId="17" fillId="3" borderId="128" xfId="0" applyFont="1" applyFill="1" applyBorder="1" applyAlignment="1" applyProtection="1">
      <alignment vertical="top" wrapText="1"/>
      <protection locked="0"/>
    </xf>
    <xf numFmtId="0" fontId="0" fillId="3" borderId="45" xfId="0" applyFill="1" applyBorder="1" applyAlignment="1" applyProtection="1">
      <alignment vertical="top" wrapText="1"/>
      <protection locked="0"/>
    </xf>
    <xf numFmtId="0" fontId="0" fillId="3" borderId="101" xfId="0" applyFill="1" applyBorder="1" applyAlignment="1" applyProtection="1">
      <alignment vertical="top" wrapText="1"/>
      <protection locked="0"/>
    </xf>
    <xf numFmtId="0" fontId="15" fillId="0" borderId="56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21" fillId="10" borderId="20" xfId="0" applyFont="1" applyFill="1" applyBorder="1" applyAlignment="1" applyProtection="1">
      <alignment horizontal="right" wrapText="1"/>
    </xf>
    <xf numFmtId="0" fontId="21" fillId="10" borderId="10" xfId="0" applyFont="1" applyFill="1" applyBorder="1" applyAlignment="1" applyProtection="1">
      <alignment horizontal="right" wrapText="1"/>
    </xf>
    <xf numFmtId="0" fontId="17" fillId="0" borderId="20" xfId="0" applyFont="1" applyBorder="1" applyAlignment="1">
      <alignment horizontal="right" wrapText="1"/>
    </xf>
    <xf numFmtId="0" fontId="17" fillId="0" borderId="10" xfId="0" applyFont="1" applyBorder="1" applyAlignment="1">
      <alignment horizontal="right" wrapText="1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17" fillId="3" borderId="64" xfId="0" applyFont="1" applyFill="1" applyBorder="1" applyAlignment="1" applyProtection="1">
      <alignment horizontal="left" vertical="top" wrapText="1"/>
      <protection locked="0"/>
    </xf>
    <xf numFmtId="0" fontId="17" fillId="3" borderId="44" xfId="0" applyFont="1" applyFill="1" applyBorder="1" applyAlignment="1" applyProtection="1">
      <alignment horizontal="left" vertical="top" wrapText="1"/>
      <protection locked="0"/>
    </xf>
    <xf numFmtId="0" fontId="17" fillId="3" borderId="98" xfId="0" applyFont="1" applyFill="1" applyBorder="1" applyAlignment="1" applyProtection="1">
      <alignment horizontal="left" vertical="top" wrapText="1"/>
      <protection locked="0"/>
    </xf>
    <xf numFmtId="0" fontId="15" fillId="0" borderId="2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66" xfId="0" applyFont="1" applyBorder="1" applyAlignment="1">
      <alignment vertical="center" wrapText="1"/>
    </xf>
    <xf numFmtId="0" fontId="20" fillId="0" borderId="99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102" xfId="0" applyFont="1" applyBorder="1" applyAlignment="1">
      <alignment horizontal="left"/>
    </xf>
    <xf numFmtId="0" fontId="21" fillId="0" borderId="20" xfId="0" applyFont="1" applyFill="1" applyBorder="1" applyAlignment="1" applyProtection="1">
      <alignment horizontal="right" wrapText="1"/>
    </xf>
    <xf numFmtId="0" fontId="21" fillId="0" borderId="10" xfId="0" applyFont="1" applyFill="1" applyBorder="1" applyAlignment="1" applyProtection="1">
      <alignment horizontal="right" wrapText="1"/>
    </xf>
    <xf numFmtId="0" fontId="0" fillId="3" borderId="44" xfId="0" applyFill="1" applyBorder="1" applyAlignment="1" applyProtection="1">
      <alignment horizontal="left" vertical="top" wrapText="1"/>
      <protection locked="0"/>
    </xf>
    <xf numFmtId="0" fontId="0" fillId="3" borderId="98" xfId="0" applyFill="1" applyBorder="1" applyAlignment="1" applyProtection="1">
      <alignment horizontal="left" vertical="top" wrapText="1"/>
      <protection locked="0"/>
    </xf>
    <xf numFmtId="0" fontId="27" fillId="12" borderId="54" xfId="0" applyFont="1" applyFill="1" applyBorder="1" applyAlignment="1" applyProtection="1">
      <alignment horizontal="center" vertical="top" wrapText="1"/>
      <protection locked="0"/>
    </xf>
    <xf numFmtId="0" fontId="15" fillId="0" borderId="99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4" fillId="0" borderId="102" xfId="0" applyFont="1" applyFill="1" applyBorder="1" applyAlignment="1">
      <alignment vertical="center" wrapText="1"/>
    </xf>
    <xf numFmtId="0" fontId="13" fillId="6" borderId="95" xfId="0" applyFont="1" applyFill="1" applyBorder="1" applyAlignment="1" applyProtection="1">
      <alignment horizontal="center" vertical="center"/>
    </xf>
    <xf numFmtId="0" fontId="13" fillId="6" borderId="14" xfId="0" applyFont="1" applyFill="1" applyBorder="1" applyAlignment="1" applyProtection="1">
      <alignment horizontal="center" vertical="center"/>
    </xf>
    <xf numFmtId="0" fontId="13" fillId="6" borderId="107" xfId="0" applyFont="1" applyFill="1" applyBorder="1" applyAlignment="1" applyProtection="1">
      <alignment horizontal="center" vertical="center"/>
    </xf>
    <xf numFmtId="0" fontId="17" fillId="3" borderId="19" xfId="0" applyFont="1" applyFill="1" applyBorder="1" applyAlignment="1" applyProtection="1">
      <alignment horizontal="center" vertical="top" wrapText="1"/>
      <protection locked="0"/>
    </xf>
    <xf numFmtId="0" fontId="17" fillId="3" borderId="17" xfId="0" applyFont="1" applyFill="1" applyBorder="1" applyAlignment="1" applyProtection="1">
      <alignment horizontal="center" vertical="top" wrapText="1"/>
      <protection locked="0"/>
    </xf>
    <xf numFmtId="0" fontId="17" fillId="3" borderId="109" xfId="0" applyFont="1" applyFill="1" applyBorder="1" applyAlignment="1" applyProtection="1">
      <alignment horizontal="center" vertical="top" wrapText="1"/>
      <protection locked="0"/>
    </xf>
    <xf numFmtId="0" fontId="13" fillId="6" borderId="50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13" fillId="6" borderId="96" xfId="0" applyFont="1" applyFill="1" applyBorder="1" applyAlignment="1" applyProtection="1">
      <alignment horizontal="center" vertical="center"/>
    </xf>
    <xf numFmtId="0" fontId="13" fillId="6" borderId="97" xfId="0" applyFont="1" applyFill="1" applyBorder="1" applyAlignment="1" applyProtection="1">
      <alignment horizontal="center" vertical="center"/>
    </xf>
    <xf numFmtId="0" fontId="17" fillId="3" borderId="22" xfId="0" applyFont="1" applyFill="1" applyBorder="1" applyAlignment="1" applyProtection="1">
      <alignment horizontal="left" vertical="top" wrapText="1"/>
      <protection locked="0"/>
    </xf>
    <xf numFmtId="0" fontId="17" fillId="3" borderId="23" xfId="0" applyFont="1" applyFill="1" applyBorder="1" applyAlignment="1" applyProtection="1">
      <alignment horizontal="left" vertical="top" wrapText="1"/>
      <protection locked="0"/>
    </xf>
    <xf numFmtId="0" fontId="27" fillId="3" borderId="23" xfId="0" applyFont="1" applyFill="1" applyBorder="1" applyAlignment="1" applyProtection="1">
      <alignment horizontal="left" vertical="top" wrapText="1"/>
      <protection locked="0"/>
    </xf>
    <xf numFmtId="0" fontId="27" fillId="3" borderId="24" xfId="0" applyFont="1" applyFill="1" applyBorder="1" applyAlignment="1" applyProtection="1">
      <alignment horizontal="left" vertical="top" wrapText="1"/>
      <protection locked="0"/>
    </xf>
    <xf numFmtId="0" fontId="17" fillId="3" borderId="25" xfId="0" applyFont="1" applyFill="1" applyBorder="1" applyAlignment="1" applyProtection="1">
      <alignment horizontal="left" vertical="top" wrapText="1"/>
      <protection locked="0"/>
    </xf>
    <xf numFmtId="0" fontId="17" fillId="3" borderId="26" xfId="0" applyFont="1" applyFill="1" applyBorder="1" applyAlignment="1" applyProtection="1">
      <alignment horizontal="left" vertical="top" wrapText="1"/>
      <protection locked="0"/>
    </xf>
    <xf numFmtId="0" fontId="27" fillId="3" borderId="26" xfId="0" applyFont="1" applyFill="1" applyBorder="1" applyAlignment="1" applyProtection="1">
      <alignment horizontal="left" vertical="top" wrapText="1"/>
      <protection locked="0"/>
    </xf>
    <xf numFmtId="0" fontId="27" fillId="3" borderId="27" xfId="0" applyFont="1" applyFill="1" applyBorder="1" applyAlignment="1" applyProtection="1">
      <alignment horizontal="left" vertical="top" wrapText="1"/>
      <protection locked="0"/>
    </xf>
    <xf numFmtId="0" fontId="17" fillId="3" borderId="108" xfId="0" applyFont="1" applyFill="1" applyBorder="1" applyAlignment="1" applyProtection="1">
      <alignment horizontal="center" vertical="top" wrapText="1"/>
      <protection locked="0"/>
    </xf>
    <xf numFmtId="0" fontId="17" fillId="3" borderId="18" xfId="0" applyFont="1" applyFill="1" applyBorder="1" applyAlignment="1" applyProtection="1">
      <alignment horizontal="center" vertical="top" wrapText="1"/>
      <protection locked="0"/>
    </xf>
    <xf numFmtId="0" fontId="15" fillId="0" borderId="106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5" xfId="0" applyFont="1" applyFill="1" applyBorder="1" applyAlignment="1">
      <alignment vertical="center" wrapText="1"/>
    </xf>
    <xf numFmtId="0" fontId="26" fillId="0" borderId="54" xfId="0" applyFont="1" applyFill="1" applyBorder="1" applyAlignment="1" applyProtection="1">
      <alignment horizontal="center" vertical="center"/>
    </xf>
    <xf numFmtId="0" fontId="27" fillId="12" borderId="54" xfId="0" applyFont="1" applyFill="1" applyBorder="1" applyAlignment="1" applyProtection="1">
      <alignment horizontal="center" vertical="top" wrapText="1" shrinkToFit="1"/>
      <protection locked="0"/>
    </xf>
    <xf numFmtId="0" fontId="0" fillId="0" borderId="56" xfId="0" applyBorder="1" applyAlignment="1">
      <alignment horizontal="center"/>
    </xf>
    <xf numFmtId="0" fontId="17" fillId="0" borderId="118" xfId="0" applyFont="1" applyBorder="1" applyAlignment="1">
      <alignment horizontal="right" wrapText="1"/>
    </xf>
    <xf numFmtId="0" fontId="17" fillId="0" borderId="119" xfId="0" applyFont="1" applyBorder="1" applyAlignment="1">
      <alignment horizontal="right" wrapText="1"/>
    </xf>
    <xf numFmtId="0" fontId="15" fillId="0" borderId="60" xfId="0" applyFont="1" applyBorder="1" applyAlignment="1">
      <alignment vertical="center" wrapText="1"/>
    </xf>
    <xf numFmtId="0" fontId="23" fillId="0" borderId="99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17" fillId="0" borderId="8" xfId="0" applyFont="1" applyBorder="1" applyAlignment="1">
      <alignment horizontal="right" wrapText="1"/>
    </xf>
    <xf numFmtId="0" fontId="17" fillId="0" borderId="2" xfId="0" applyFont="1" applyBorder="1" applyAlignment="1">
      <alignment horizontal="right" wrapText="1"/>
    </xf>
    <xf numFmtId="0" fontId="20" fillId="0" borderId="118" xfId="0" applyFont="1" applyBorder="1" applyAlignment="1">
      <alignment horizontal="center"/>
    </xf>
    <xf numFmtId="0" fontId="20" fillId="0" borderId="119" xfId="0" applyFont="1" applyBorder="1" applyAlignment="1">
      <alignment horizontal="center"/>
    </xf>
    <xf numFmtId="0" fontId="20" fillId="0" borderId="121" xfId="0" applyFont="1" applyBorder="1" applyAlignment="1">
      <alignment horizontal="center"/>
    </xf>
    <xf numFmtId="0" fontId="15" fillId="0" borderId="66" xfId="0" applyFont="1" applyBorder="1" applyAlignment="1">
      <alignment horizontal="left" vertical="center" wrapText="1"/>
    </xf>
    <xf numFmtId="0" fontId="13" fillId="11" borderId="50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0" fontId="26" fillId="11" borderId="0" xfId="0" applyFont="1" applyFill="1" applyBorder="1" applyAlignment="1">
      <alignment horizontal="center" vertical="center" wrapText="1"/>
    </xf>
    <xf numFmtId="0" fontId="26" fillId="11" borderId="56" xfId="0" applyFont="1" applyFill="1" applyBorder="1" applyAlignment="1">
      <alignment horizontal="center" vertical="center" wrapText="1"/>
    </xf>
    <xf numFmtId="0" fontId="27" fillId="12" borderId="129" xfId="0" applyFont="1" applyFill="1" applyBorder="1" applyAlignment="1" applyProtection="1">
      <alignment horizontal="center" vertical="top" wrapText="1"/>
      <protection locked="0"/>
    </xf>
    <xf numFmtId="0" fontId="27" fillId="12" borderId="130" xfId="0" applyFont="1" applyFill="1" applyBorder="1" applyAlignment="1" applyProtection="1">
      <alignment horizontal="center" vertical="top" wrapText="1"/>
      <protection locked="0"/>
    </xf>
    <xf numFmtId="0" fontId="27" fillId="12" borderId="131" xfId="0" applyFont="1" applyFill="1" applyBorder="1" applyAlignment="1" applyProtection="1">
      <alignment horizontal="center" vertical="top" wrapText="1"/>
      <protection locked="0"/>
    </xf>
    <xf numFmtId="0" fontId="29" fillId="10" borderId="0" xfId="0" applyFont="1" applyFill="1" applyBorder="1" applyAlignment="1" applyProtection="1">
      <alignment horizontal="left" vertical="center"/>
    </xf>
    <xf numFmtId="0" fontId="24" fillId="0" borderId="13" xfId="0" applyFont="1" applyFill="1" applyBorder="1" applyAlignment="1" applyProtection="1">
      <alignment horizontal="center" vertical="top"/>
      <protection locked="0"/>
    </xf>
    <xf numFmtId="0" fontId="24" fillId="0" borderId="9" xfId="0" applyFont="1" applyFill="1" applyBorder="1" applyAlignment="1" applyProtection="1">
      <alignment horizontal="center" vertical="top"/>
      <protection locked="0"/>
    </xf>
    <xf numFmtId="0" fontId="24" fillId="0" borderId="3" xfId="0" applyFont="1" applyFill="1" applyBorder="1" applyAlignment="1" applyProtection="1">
      <alignment horizontal="center" vertical="top"/>
      <protection locked="0"/>
    </xf>
    <xf numFmtId="49" fontId="25" fillId="0" borderId="0" xfId="0" applyNumberFormat="1" applyFont="1" applyBorder="1" applyAlignment="1" applyProtection="1">
      <alignment horizontal="center" vertical="center" wrapText="1"/>
    </xf>
    <xf numFmtId="49" fontId="25" fillId="0" borderId="79" xfId="0" applyNumberFormat="1" applyFont="1" applyBorder="1" applyAlignment="1" applyProtection="1">
      <alignment horizontal="center" vertical="center" wrapText="1"/>
    </xf>
    <xf numFmtId="0" fontId="15" fillId="0" borderId="13" xfId="0" applyFont="1" applyFill="1" applyBorder="1" applyAlignment="1">
      <alignment wrapText="1"/>
    </xf>
    <xf numFmtId="0" fontId="15" fillId="0" borderId="9" xfId="0" applyFont="1" applyFill="1" applyBorder="1" applyAlignment="1">
      <alignment wrapText="1"/>
    </xf>
    <xf numFmtId="0" fontId="13" fillId="0" borderId="9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31" fillId="10" borderId="0" xfId="0" applyFont="1" applyFill="1" applyBorder="1" applyAlignment="1" applyProtection="1">
      <alignment horizontal="left" vertical="top" wrapText="1"/>
    </xf>
    <xf numFmtId="0" fontId="17" fillId="10" borderId="0" xfId="0" applyFont="1" applyFill="1" applyBorder="1" applyAlignment="1" applyProtection="1">
      <alignment horizontal="left" vertical="top" wrapText="1"/>
    </xf>
    <xf numFmtId="0" fontId="13" fillId="0" borderId="55" xfId="0" applyFont="1" applyBorder="1" applyAlignment="1" applyProtection="1">
      <alignment horizontal="center" wrapText="1"/>
    </xf>
    <xf numFmtId="0" fontId="16" fillId="0" borderId="77" xfId="0" applyFont="1" applyBorder="1" applyAlignment="1" applyProtection="1">
      <alignment horizontal="center" wrapText="1"/>
    </xf>
    <xf numFmtId="0" fontId="15" fillId="0" borderId="3" xfId="0" applyFont="1" applyFill="1" applyBorder="1" applyAlignment="1">
      <alignment wrapText="1"/>
    </xf>
    <xf numFmtId="0" fontId="13" fillId="11" borderId="28" xfId="0" applyFont="1" applyFill="1" applyBorder="1" applyAlignment="1" applyProtection="1">
      <alignment horizontal="center" vertical="center" wrapText="1"/>
    </xf>
    <xf numFmtId="0" fontId="13" fillId="11" borderId="0" xfId="0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12" fillId="0" borderId="0" xfId="0" applyFont="1" applyAlignment="1" applyProtection="1">
      <alignment wrapText="1"/>
      <protection locked="0"/>
    </xf>
    <xf numFmtId="0" fontId="34" fillId="0" borderId="8" xfId="0" applyFont="1" applyFill="1" applyBorder="1" applyAlignment="1">
      <alignment horizontal="left" wrapText="1"/>
    </xf>
    <xf numFmtId="0" fontId="34" fillId="0" borderId="2" xfId="0" applyFont="1" applyFill="1" applyBorder="1" applyAlignment="1">
      <alignment horizontal="left" wrapText="1"/>
    </xf>
    <xf numFmtId="0" fontId="34" fillId="0" borderId="7" xfId="0" applyFont="1" applyFill="1" applyBorder="1" applyAlignment="1">
      <alignment horizontal="left" wrapText="1"/>
    </xf>
    <xf numFmtId="49" fontId="27" fillId="12" borderId="54" xfId="0" applyNumberFormat="1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left" wrapText="1"/>
    </xf>
    <xf numFmtId="0" fontId="27" fillId="12" borderId="69" xfId="0" applyFont="1" applyFill="1" applyBorder="1" applyAlignment="1" applyProtection="1">
      <alignment horizontal="left" vertical="top" wrapText="1"/>
      <protection locked="0"/>
    </xf>
    <xf numFmtId="0" fontId="27" fillId="12" borderId="70" xfId="0" applyFont="1" applyFill="1" applyBorder="1" applyAlignment="1" applyProtection="1">
      <alignment horizontal="left" vertical="top" wrapText="1"/>
      <protection locked="0"/>
    </xf>
    <xf numFmtId="0" fontId="27" fillId="12" borderId="71" xfId="0" applyFont="1" applyFill="1" applyBorder="1" applyAlignment="1" applyProtection="1">
      <alignment horizontal="left" vertical="top" wrapText="1"/>
      <protection locked="0"/>
    </xf>
    <xf numFmtId="0" fontId="27" fillId="12" borderId="72" xfId="0" applyFont="1" applyFill="1" applyBorder="1" applyAlignment="1" applyProtection="1">
      <alignment horizontal="left" vertical="top" wrapText="1"/>
      <protection locked="0"/>
    </xf>
    <xf numFmtId="0" fontId="27" fillId="12" borderId="0" xfId="0" applyFont="1" applyFill="1" applyBorder="1" applyAlignment="1" applyProtection="1">
      <alignment horizontal="left" vertical="top" wrapText="1"/>
      <protection locked="0"/>
    </xf>
    <xf numFmtId="0" fontId="27" fillId="12" borderId="73" xfId="0" applyFont="1" applyFill="1" applyBorder="1" applyAlignment="1" applyProtection="1">
      <alignment horizontal="left" vertical="top" wrapText="1"/>
      <protection locked="0"/>
    </xf>
    <xf numFmtId="0" fontId="27" fillId="12" borderId="74" xfId="0" applyFont="1" applyFill="1" applyBorder="1" applyAlignment="1" applyProtection="1">
      <alignment horizontal="left" vertical="top" wrapText="1"/>
      <protection locked="0"/>
    </xf>
    <xf numFmtId="0" fontId="27" fillId="12" borderId="75" xfId="0" applyFont="1" applyFill="1" applyBorder="1" applyAlignment="1" applyProtection="1">
      <alignment horizontal="left" vertical="top" wrapText="1"/>
      <protection locked="0"/>
    </xf>
    <xf numFmtId="0" fontId="27" fillId="12" borderId="76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 applyProtection="1">
      <alignment horizontal="left" wrapText="1"/>
    </xf>
    <xf numFmtId="49" fontId="25" fillId="0" borderId="78" xfId="0" applyNumberFormat="1" applyFont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left" vertical="top" wrapText="1"/>
      <protection locked="0"/>
    </xf>
    <xf numFmtId="0" fontId="29" fillId="0" borderId="9" xfId="0" applyFont="1" applyBorder="1" applyAlignment="1" applyProtection="1">
      <alignment horizontal="left" wrapText="1"/>
    </xf>
    <xf numFmtId="0" fontId="29" fillId="0" borderId="9" xfId="0" applyFont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10" xfId="0" applyFont="1" applyFill="1" applyBorder="1" applyAlignment="1" applyProtection="1">
      <alignment horizontal="left" vertical="center" wrapText="1"/>
    </xf>
    <xf numFmtId="0" fontId="25" fillId="0" borderId="10" xfId="0" applyFont="1" applyFill="1" applyBorder="1" applyAlignment="1" applyProtection="1">
      <alignment horizontal="left" vertical="center" wrapText="1"/>
    </xf>
    <xf numFmtId="0" fontId="15" fillId="0" borderId="5" xfId="0" applyFont="1" applyFill="1" applyBorder="1" applyAlignment="1" applyProtection="1">
      <alignment horizontal="left" vertical="center" wrapText="1"/>
    </xf>
    <xf numFmtId="0" fontId="26" fillId="0" borderId="54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left" wrapText="1"/>
    </xf>
    <xf numFmtId="0" fontId="27" fillId="0" borderId="2" xfId="0" applyFont="1" applyFill="1" applyBorder="1" applyAlignment="1"/>
    <xf numFmtId="0" fontId="29" fillId="0" borderId="0" xfId="0" applyFont="1" applyBorder="1" applyAlignment="1" applyProtection="1">
      <alignment horizontal="left" vertical="center"/>
    </xf>
    <xf numFmtId="0" fontId="30" fillId="10" borderId="0" xfId="0" applyFont="1" applyFill="1" applyBorder="1" applyAlignment="1" applyProtection="1">
      <alignment horizontal="left" wrapText="1"/>
    </xf>
    <xf numFmtId="0" fontId="42" fillId="10" borderId="0" xfId="0" applyFont="1" applyFill="1" applyBorder="1" applyAlignment="1" applyProtection="1">
      <alignment horizontal="left" wrapText="1"/>
    </xf>
    <xf numFmtId="0" fontId="25" fillId="0" borderId="9" xfId="0" applyFont="1" applyFill="1" applyBorder="1" applyAlignment="1" applyProtection="1">
      <alignment horizontal="left" vertical="center" wrapText="1"/>
    </xf>
    <xf numFmtId="0" fontId="27" fillId="12" borderId="69" xfId="0" applyFont="1" applyFill="1" applyBorder="1" applyAlignment="1" applyProtection="1">
      <alignment horizontal="left" vertical="top"/>
      <protection locked="0"/>
    </xf>
    <xf numFmtId="0" fontId="24" fillId="12" borderId="70" xfId="0" applyFont="1" applyFill="1" applyBorder="1" applyAlignment="1" applyProtection="1">
      <alignment horizontal="left" vertical="top"/>
      <protection locked="0"/>
    </xf>
    <xf numFmtId="0" fontId="24" fillId="12" borderId="71" xfId="0" applyFont="1" applyFill="1" applyBorder="1" applyAlignment="1" applyProtection="1">
      <alignment horizontal="left" vertical="top"/>
      <protection locked="0"/>
    </xf>
    <xf numFmtId="0" fontId="24" fillId="12" borderId="74" xfId="0" applyFont="1" applyFill="1" applyBorder="1" applyAlignment="1" applyProtection="1">
      <alignment horizontal="left" vertical="top"/>
      <protection locked="0"/>
    </xf>
    <xf numFmtId="0" fontId="24" fillId="12" borderId="75" xfId="0" applyFont="1" applyFill="1" applyBorder="1" applyAlignment="1" applyProtection="1">
      <alignment horizontal="left" vertical="top"/>
      <protection locked="0"/>
    </xf>
    <xf numFmtId="0" fontId="24" fillId="12" borderId="76" xfId="0" applyFont="1" applyFill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24" fillId="0" borderId="9" xfId="0" applyFont="1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24" fillId="0" borderId="0" xfId="0" applyFont="1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24" fillId="0" borderId="2" xfId="0" applyFont="1" applyBorder="1" applyAlignment="1" applyProtection="1">
      <alignment horizontal="left" vertical="top" wrapText="1"/>
    </xf>
    <xf numFmtId="0" fontId="29" fillId="0" borderId="2" xfId="0" applyFont="1" applyBorder="1" applyAlignment="1" applyProtection="1">
      <alignment horizontal="left"/>
    </xf>
    <xf numFmtId="0" fontId="24" fillId="12" borderId="70" xfId="0" applyFont="1" applyFill="1" applyBorder="1" applyAlignment="1" applyProtection="1">
      <alignment horizontal="left" vertical="top" wrapText="1"/>
      <protection locked="0"/>
    </xf>
    <xf numFmtId="0" fontId="24" fillId="12" borderId="71" xfId="0" applyFont="1" applyFill="1" applyBorder="1" applyAlignment="1" applyProtection="1">
      <alignment horizontal="left" vertical="top" wrapText="1"/>
      <protection locked="0"/>
    </xf>
    <xf numFmtId="0" fontId="24" fillId="12" borderId="0" xfId="0" applyFont="1" applyFill="1" applyBorder="1" applyAlignment="1" applyProtection="1">
      <alignment horizontal="left" vertical="top" wrapText="1"/>
      <protection locked="0"/>
    </xf>
    <xf numFmtId="0" fontId="24" fillId="12" borderId="73" xfId="0" applyFont="1" applyFill="1" applyBorder="1" applyAlignment="1" applyProtection="1">
      <alignment horizontal="left" vertical="top" wrapText="1"/>
      <protection locked="0"/>
    </xf>
    <xf numFmtId="0" fontId="24" fillId="12" borderId="75" xfId="0" applyFont="1" applyFill="1" applyBorder="1" applyAlignment="1" applyProtection="1">
      <alignment horizontal="left" vertical="top" wrapText="1"/>
      <protection locked="0"/>
    </xf>
    <xf numFmtId="0" fontId="24" fillId="12" borderId="76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9" fillId="0" borderId="0" xfId="0" applyFont="1" applyBorder="1" applyAlignment="1" applyProtection="1">
      <alignment horizontal="left" vertical="center" wrapText="1"/>
    </xf>
    <xf numFmtId="0" fontId="27" fillId="10" borderId="0" xfId="0" applyFont="1" applyFill="1" applyBorder="1" applyAlignment="1" applyProtection="1">
      <alignment horizontal="center" vertical="top" wrapText="1"/>
    </xf>
    <xf numFmtId="0" fontId="31" fillId="10" borderId="0" xfId="0" applyFont="1" applyFill="1" applyBorder="1" applyAlignment="1" applyProtection="1">
      <alignment horizontal="center" vertical="top" wrapText="1"/>
    </xf>
    <xf numFmtId="0" fontId="26" fillId="0" borderId="54" xfId="0" applyFont="1" applyFill="1" applyBorder="1" applyAlignment="1" applyProtection="1">
      <alignment horizontal="center" vertical="top"/>
    </xf>
    <xf numFmtId="0" fontId="25" fillId="0" borderId="126" xfId="0" applyFont="1" applyFill="1" applyBorder="1" applyAlignment="1" applyProtection="1">
      <alignment horizontal="left" vertical="center" wrapText="1"/>
      <protection locked="0"/>
    </xf>
    <xf numFmtId="0" fontId="15" fillId="0" borderId="126" xfId="0" applyFont="1" applyFill="1" applyBorder="1" applyAlignment="1" applyProtection="1">
      <alignment horizontal="left" vertical="center" wrapText="1"/>
      <protection locked="0"/>
    </xf>
    <xf numFmtId="0" fontId="15" fillId="0" borderId="8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27" fillId="12" borderId="54" xfId="0" applyFont="1" applyFill="1" applyBorder="1" applyAlignment="1" applyProtection="1">
      <alignment horizontal="center" vertical="top"/>
      <protection locked="0"/>
    </xf>
    <xf numFmtId="0" fontId="29" fillId="0" borderId="9" xfId="0" applyFont="1" applyBorder="1" applyAlignment="1" applyProtection="1">
      <alignment horizontal="left" vertical="center"/>
    </xf>
    <xf numFmtId="0" fontId="13" fillId="0" borderId="110" xfId="0" applyFont="1" applyBorder="1" applyAlignment="1" applyProtection="1">
      <alignment horizontal="center" wrapText="1"/>
    </xf>
    <xf numFmtId="0" fontId="16" fillId="0" borderId="111" xfId="0" applyFont="1" applyBorder="1" applyAlignment="1" applyProtection="1">
      <alignment horizontal="center" wrapText="1"/>
    </xf>
    <xf numFmtId="0" fontId="13" fillId="11" borderId="13" xfId="0" applyFont="1" applyFill="1" applyBorder="1" applyAlignment="1" applyProtection="1">
      <alignment horizontal="center" wrapText="1"/>
    </xf>
    <xf numFmtId="0" fontId="13" fillId="11" borderId="9" xfId="0" applyFont="1" applyFill="1" applyBorder="1" applyAlignment="1" applyProtection="1">
      <alignment horizontal="center" wrapText="1"/>
    </xf>
    <xf numFmtId="0" fontId="13" fillId="11" borderId="3" xfId="0" applyFont="1" applyFill="1" applyBorder="1" applyAlignment="1" applyProtection="1">
      <alignment horizontal="center" wrapText="1"/>
    </xf>
    <xf numFmtId="0" fontId="13" fillId="11" borderId="4" xfId="0" applyFont="1" applyFill="1" applyBorder="1" applyAlignment="1" applyProtection="1">
      <alignment horizontal="center" wrapText="1"/>
    </xf>
    <xf numFmtId="0" fontId="13" fillId="11" borderId="0" xfId="0" applyFont="1" applyFill="1" applyBorder="1" applyAlignment="1" applyProtection="1">
      <alignment horizontal="center" wrapText="1"/>
    </xf>
    <xf numFmtId="0" fontId="26" fillId="11" borderId="0" xfId="0" applyFont="1" applyFill="1" applyBorder="1" applyAlignment="1" applyProtection="1">
      <alignment horizontal="center" wrapText="1"/>
    </xf>
    <xf numFmtId="0" fontId="13" fillId="11" borderId="1" xfId="0" applyFont="1" applyFill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left" wrapText="1"/>
    </xf>
    <xf numFmtId="0" fontId="27" fillId="0" borderId="2" xfId="0" applyFont="1" applyBorder="1" applyAlignment="1" applyProtection="1">
      <alignment horizontal="left" wrapText="1"/>
    </xf>
    <xf numFmtId="0" fontId="27" fillId="0" borderId="7" xfId="0" applyFont="1" applyBorder="1" applyAlignment="1" applyProtection="1">
      <alignment horizontal="left" wrapText="1"/>
    </xf>
    <xf numFmtId="0" fontId="15" fillId="0" borderId="13" xfId="0" applyFont="1" applyFill="1" applyBorder="1" applyAlignment="1" applyProtection="1">
      <alignment horizontal="left" vertical="center" wrapText="1"/>
    </xf>
    <xf numFmtId="0" fontId="15" fillId="0" borderId="9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/>
    </xf>
    <xf numFmtId="0" fontId="15" fillId="0" borderId="4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0" fontId="25" fillId="0" borderId="0" xfId="0" applyFont="1" applyBorder="1" applyAlignment="1">
      <alignment horizontal="left" vertical="center" wrapText="1" indent="1"/>
    </xf>
    <xf numFmtId="0" fontId="25" fillId="0" borderId="66" xfId="0" applyFont="1" applyBorder="1" applyAlignment="1">
      <alignment horizontal="left" vertical="center" wrapText="1" indent="1"/>
    </xf>
    <xf numFmtId="0" fontId="27" fillId="3" borderId="67" xfId="0" applyFont="1" applyFill="1" applyBorder="1" applyAlignment="1" applyProtection="1">
      <alignment horizontal="left" vertical="top" wrapText="1"/>
      <protection locked="0"/>
    </xf>
    <xf numFmtId="0" fontId="27" fillId="3" borderId="68" xfId="0" applyFont="1" applyFill="1" applyBorder="1" applyAlignment="1" applyProtection="1">
      <alignment horizontal="left" vertical="top" wrapText="1"/>
      <protection locked="0"/>
    </xf>
    <xf numFmtId="0" fontId="24" fillId="3" borderId="68" xfId="0" applyFont="1" applyFill="1" applyBorder="1" applyAlignment="1" applyProtection="1">
      <alignment horizontal="left" vertical="top" wrapText="1"/>
      <protection locked="0"/>
    </xf>
    <xf numFmtId="0" fontId="24" fillId="3" borderId="112" xfId="0" applyFont="1" applyFill="1" applyBorder="1" applyAlignment="1" applyProtection="1">
      <alignment horizontal="left" vertical="top" wrapText="1"/>
      <protection locked="0"/>
    </xf>
    <xf numFmtId="0" fontId="15" fillId="0" borderId="94" xfId="0" applyFont="1" applyFill="1" applyBorder="1" applyAlignment="1" applyProtection="1">
      <alignment vertical="center" wrapText="1"/>
    </xf>
    <xf numFmtId="0" fontId="15" fillId="0" borderId="48" xfId="0" applyFont="1" applyFill="1" applyBorder="1" applyAlignment="1" applyProtection="1">
      <alignment vertical="center" wrapText="1"/>
    </xf>
    <xf numFmtId="0" fontId="25" fillId="0" borderId="48" xfId="0" applyFont="1" applyFill="1" applyBorder="1" applyAlignment="1" applyProtection="1">
      <alignment vertical="center" wrapText="1"/>
    </xf>
    <xf numFmtId="0" fontId="26" fillId="0" borderId="48" xfId="0" applyFont="1" applyFill="1" applyBorder="1" applyAlignment="1" applyProtection="1">
      <alignment vertical="center" wrapText="1"/>
    </xf>
    <xf numFmtId="0" fontId="25" fillId="0" borderId="21" xfId="0" applyFont="1" applyBorder="1" applyAlignment="1">
      <alignment horizontal="left" vertical="center" wrapText="1" indent="1"/>
    </xf>
    <xf numFmtId="0" fontId="27" fillId="3" borderId="112" xfId="0" applyFont="1" applyFill="1" applyBorder="1" applyAlignment="1" applyProtection="1">
      <alignment horizontal="left" vertical="top" wrapText="1"/>
      <protection locked="0"/>
    </xf>
    <xf numFmtId="0" fontId="15" fillId="0" borderId="13" xfId="0" applyFont="1" applyFill="1" applyBorder="1" applyAlignment="1" applyProtection="1">
      <alignment horizontal="left" vertical="center"/>
    </xf>
    <xf numFmtId="0" fontId="15" fillId="0" borderId="9" xfId="0" applyFont="1" applyFill="1" applyBorder="1" applyAlignment="1" applyProtection="1">
      <alignment horizontal="left" vertical="center"/>
    </xf>
    <xf numFmtId="0" fontId="25" fillId="0" borderId="9" xfId="0" applyFont="1" applyFill="1" applyBorder="1" applyAlignment="1" applyProtection="1">
      <alignment horizontal="left" vertical="center"/>
    </xf>
    <xf numFmtId="0" fontId="29" fillId="0" borderId="9" xfId="0" applyFont="1" applyBorder="1" applyAlignment="1" applyProtection="1">
      <alignment horizontal="left"/>
    </xf>
    <xf numFmtId="0" fontId="29" fillId="10" borderId="0" xfId="0" applyFont="1" applyFill="1" applyBorder="1" applyAlignment="1" applyProtection="1">
      <alignment horizontal="left" wrapText="1"/>
    </xf>
    <xf numFmtId="0" fontId="43" fillId="0" borderId="10" xfId="0" applyFont="1" applyFill="1" applyBorder="1" applyAlignment="1" applyProtection="1">
      <alignment horizontal="left" vertical="center" wrapText="1"/>
    </xf>
    <xf numFmtId="0" fontId="15" fillId="0" borderId="13" xfId="0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 applyProtection="1">
      <alignment horizontal="left" vertical="center" wrapText="1"/>
      <protection locked="0"/>
    </xf>
    <xf numFmtId="0" fontId="25" fillId="0" borderId="9" xfId="0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8" xfId="0" applyFont="1" applyFill="1" applyBorder="1" applyAlignment="1" applyProtection="1">
      <alignment horizontal="left" wrapText="1"/>
    </xf>
    <xf numFmtId="0" fontId="25" fillId="0" borderId="2" xfId="0" applyFont="1" applyFill="1" applyBorder="1" applyAlignment="1" applyProtection="1">
      <alignment horizontal="left" wrapText="1"/>
    </xf>
    <xf numFmtId="0" fontId="15" fillId="0" borderId="7" xfId="0" applyFont="1" applyFill="1" applyBorder="1" applyAlignment="1" applyProtection="1">
      <alignment horizontal="left" wrapText="1"/>
    </xf>
    <xf numFmtId="0" fontId="17" fillId="0" borderId="20" xfId="0" applyFont="1" applyBorder="1" applyAlignment="1" applyProtection="1">
      <alignment horizontal="left" vertical="center" wrapText="1"/>
    </xf>
    <xf numFmtId="0" fontId="17" fillId="0" borderId="10" xfId="0" applyFont="1" applyBorder="1" applyAlignment="1" applyProtection="1">
      <alignment horizontal="left" vertical="center" wrapText="1"/>
    </xf>
    <xf numFmtId="0" fontId="27" fillId="0" borderId="10" xfId="0" applyFont="1" applyBorder="1" applyAlignment="1" applyProtection="1">
      <alignment horizontal="left" vertical="center" wrapText="1"/>
    </xf>
    <xf numFmtId="0" fontId="27" fillId="0" borderId="9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15" fillId="0" borderId="20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3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7" fillId="3" borderId="24" xfId="0" applyFont="1" applyFill="1" applyBorder="1" applyAlignment="1" applyProtection="1">
      <alignment horizontal="left" vertical="top" wrapText="1"/>
      <protection locked="0"/>
    </xf>
    <xf numFmtId="0" fontId="17" fillId="3" borderId="27" xfId="0" applyFont="1" applyFill="1" applyBorder="1" applyAlignment="1" applyProtection="1">
      <alignment horizontal="left" vertical="top" wrapText="1"/>
      <protection locked="0"/>
    </xf>
    <xf numFmtId="0" fontId="17" fillId="3" borderId="16" xfId="0" applyFont="1" applyFill="1" applyBorder="1" applyAlignment="1" applyProtection="1">
      <alignment horizontal="left" vertical="top" wrapText="1"/>
      <protection locked="0"/>
    </xf>
    <xf numFmtId="0" fontId="15" fillId="0" borderId="8" xfId="0" applyFont="1" applyFill="1" applyBorder="1" applyAlignment="1">
      <alignment vertical="center" wrapText="1"/>
    </xf>
    <xf numFmtId="0" fontId="24" fillId="0" borderId="7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left" vertical="center" wrapText="1" indent="1"/>
    </xf>
    <xf numFmtId="0" fontId="13" fillId="0" borderId="0" xfId="0" applyFont="1" applyBorder="1" applyAlignment="1">
      <alignment horizontal="center" wrapText="1"/>
    </xf>
    <xf numFmtId="0" fontId="15" fillId="11" borderId="13" xfId="0" applyFont="1" applyFill="1" applyBorder="1" applyAlignment="1">
      <alignment horizontal="center" vertical="center" wrapText="1"/>
    </xf>
    <xf numFmtId="0" fontId="15" fillId="11" borderId="9" xfId="0" applyFont="1" applyFill="1" applyBorder="1" applyAlignment="1">
      <alignment horizontal="center" vertical="center" wrapText="1"/>
    </xf>
    <xf numFmtId="0" fontId="25" fillId="11" borderId="9" xfId="0" applyFont="1" applyFill="1" applyBorder="1" applyAlignment="1">
      <alignment horizontal="center" vertical="center" wrapText="1"/>
    </xf>
    <xf numFmtId="0" fontId="25" fillId="11" borderId="3" xfId="0" applyFont="1" applyFill="1" applyBorder="1" applyAlignment="1">
      <alignment horizontal="center" vertical="center" wrapText="1"/>
    </xf>
    <xf numFmtId="0" fontId="15" fillId="11" borderId="80" xfId="0" applyFont="1" applyFill="1" applyBorder="1" applyAlignment="1">
      <alignment horizontal="center" vertical="center" wrapText="1"/>
    </xf>
    <xf numFmtId="0" fontId="15" fillId="11" borderId="62" xfId="0" applyFont="1" applyFill="1" applyBorder="1" applyAlignment="1">
      <alignment horizontal="center" vertical="center" wrapText="1"/>
    </xf>
    <xf numFmtId="0" fontId="25" fillId="11" borderId="62" xfId="0" applyFont="1" applyFill="1" applyBorder="1" applyAlignment="1">
      <alignment horizontal="center" vertical="center" wrapText="1"/>
    </xf>
    <xf numFmtId="0" fontId="25" fillId="11" borderId="81" xfId="0" applyFont="1" applyFill="1" applyBorder="1" applyAlignment="1">
      <alignment horizontal="center" vertical="center" wrapText="1"/>
    </xf>
    <xf numFmtId="0" fontId="17" fillId="3" borderId="65" xfId="0" applyFont="1" applyFill="1" applyBorder="1" applyAlignment="1" applyProtection="1">
      <alignment horizontal="left" vertical="top" wrapText="1"/>
      <protection locked="0"/>
    </xf>
    <xf numFmtId="0" fontId="35" fillId="3" borderId="64" xfId="1" applyFont="1" applyFill="1" applyBorder="1" applyAlignment="1" applyProtection="1">
      <alignment horizontal="left" vertical="top" wrapText="1"/>
      <protection locked="0"/>
    </xf>
    <xf numFmtId="0" fontId="35" fillId="3" borderId="44" xfId="1" applyFont="1" applyFill="1" applyBorder="1" applyAlignment="1" applyProtection="1">
      <alignment horizontal="left" vertical="top" wrapText="1"/>
      <protection locked="0"/>
    </xf>
    <xf numFmtId="0" fontId="35" fillId="3" borderId="65" xfId="1" applyFont="1" applyFill="1" applyBorder="1" applyAlignment="1" applyProtection="1">
      <alignment horizontal="left" vertical="top" wrapText="1"/>
      <protection locked="0"/>
    </xf>
    <xf numFmtId="0" fontId="6" fillId="3" borderId="19" xfId="1" applyFont="1" applyFill="1" applyBorder="1" applyAlignment="1" applyProtection="1">
      <alignment horizontal="left" vertical="top" wrapText="1"/>
      <protection locked="0"/>
    </xf>
    <xf numFmtId="0" fontId="6" fillId="3" borderId="17" xfId="1" applyFont="1" applyFill="1" applyBorder="1" applyAlignment="1" applyProtection="1">
      <alignment horizontal="left" vertical="top" wrapText="1"/>
      <protection locked="0"/>
    </xf>
    <xf numFmtId="0" fontId="6" fillId="3" borderId="18" xfId="1" applyFont="1" applyFill="1" applyBorder="1" applyAlignment="1" applyProtection="1">
      <alignment horizontal="left" vertical="top" wrapText="1"/>
      <protection locked="0"/>
    </xf>
    <xf numFmtId="0" fontId="22" fillId="0" borderId="4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center" wrapText="1"/>
    </xf>
    <xf numFmtId="0" fontId="15" fillId="11" borderId="47" xfId="0" applyFont="1" applyFill="1" applyBorder="1" applyAlignment="1" applyProtection="1">
      <alignment horizontal="center" vertical="center" wrapText="1"/>
    </xf>
    <xf numFmtId="0" fontId="15" fillId="11" borderId="48" xfId="0" applyFont="1" applyFill="1" applyBorder="1" applyAlignment="1" applyProtection="1">
      <alignment horizontal="center" vertical="center" wrapText="1"/>
    </xf>
    <xf numFmtId="0" fontId="15" fillId="11" borderId="49" xfId="0" applyFont="1" applyFill="1" applyBorder="1" applyAlignment="1" applyProtection="1">
      <alignment horizontal="center" vertical="center" wrapText="1"/>
    </xf>
    <xf numFmtId="0" fontId="15" fillId="11" borderId="61" xfId="0" applyFont="1" applyFill="1" applyBorder="1" applyAlignment="1" applyProtection="1">
      <alignment horizontal="center" vertical="center" wrapText="1"/>
    </xf>
    <xf numFmtId="0" fontId="15" fillId="11" borderId="62" xfId="0" applyFont="1" applyFill="1" applyBorder="1" applyAlignment="1" applyProtection="1">
      <alignment horizontal="center" vertical="center" wrapText="1"/>
    </xf>
    <xf numFmtId="0" fontId="15" fillId="11" borderId="0" xfId="0" applyFont="1" applyFill="1" applyBorder="1" applyAlignment="1" applyProtection="1">
      <alignment horizontal="center" vertical="center" wrapText="1"/>
    </xf>
    <xf numFmtId="0" fontId="15" fillId="11" borderId="56" xfId="0" applyFont="1" applyFill="1" applyBorder="1" applyAlignment="1" applyProtection="1">
      <alignment horizontal="center" vertical="center" wrapText="1"/>
    </xf>
    <xf numFmtId="0" fontId="17" fillId="8" borderId="29" xfId="0" applyFont="1" applyFill="1" applyBorder="1" applyAlignment="1">
      <alignment horizontal="left" vertical="center" wrapText="1"/>
    </xf>
    <xf numFmtId="0" fontId="17" fillId="8" borderId="41" xfId="0" applyFont="1" applyFill="1" applyBorder="1" applyAlignment="1">
      <alignment horizontal="left" vertical="center" wrapText="1"/>
    </xf>
    <xf numFmtId="0" fontId="17" fillId="8" borderId="0" xfId="0" applyFont="1" applyFill="1" applyBorder="1" applyAlignment="1">
      <alignment horizontal="left" vertical="center" wrapText="1"/>
    </xf>
    <xf numFmtId="0" fontId="17" fillId="8" borderId="82" xfId="0" applyFont="1" applyFill="1" applyBorder="1" applyAlignment="1">
      <alignment horizontal="left" vertical="center" wrapText="1"/>
    </xf>
    <xf numFmtId="0" fontId="17" fillId="8" borderId="30" xfId="0" applyFont="1" applyFill="1" applyBorder="1" applyAlignment="1">
      <alignment horizontal="left" vertical="center" wrapText="1"/>
    </xf>
    <xf numFmtId="0" fontId="17" fillId="8" borderId="36" xfId="0" applyFont="1" applyFill="1" applyBorder="1" applyAlignment="1">
      <alignment horizontal="left" vertical="center" wrapText="1"/>
    </xf>
    <xf numFmtId="0" fontId="15" fillId="6" borderId="31" xfId="0" applyFont="1" applyFill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3" fillId="6" borderId="31" xfId="0" applyFont="1" applyFill="1" applyBorder="1" applyAlignment="1">
      <alignment horizontal="left" vertical="top" wrapText="1"/>
    </xf>
    <xf numFmtId="0" fontId="13" fillId="6" borderId="30" xfId="0" applyFont="1" applyFill="1" applyBorder="1" applyAlignment="1">
      <alignment horizontal="left" vertical="top" wrapText="1"/>
    </xf>
    <xf numFmtId="0" fontId="0" fillId="6" borderId="33" xfId="0" applyFont="1" applyFill="1" applyBorder="1" applyAlignment="1">
      <alignment horizontal="left" wrapText="1"/>
    </xf>
    <xf numFmtId="0" fontId="0" fillId="6" borderId="29" xfId="0" applyFont="1" applyFill="1" applyBorder="1" applyAlignment="1">
      <alignment horizontal="left" wrapText="1"/>
    </xf>
    <xf numFmtId="0" fontId="15" fillId="6" borderId="34" xfId="0" applyFont="1" applyFill="1" applyBorder="1" applyAlignment="1">
      <alignment horizontal="left" wrapText="1"/>
    </xf>
    <xf numFmtId="0" fontId="15" fillId="6" borderId="35" xfId="0" applyFont="1" applyFill="1" applyBorder="1" applyAlignment="1">
      <alignment horizontal="left" wrapText="1"/>
    </xf>
    <xf numFmtId="0" fontId="13" fillId="8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right" vertical="center" wrapText="1"/>
    </xf>
    <xf numFmtId="0" fontId="17" fillId="6" borderId="29" xfId="0" applyFont="1" applyFill="1" applyBorder="1" applyAlignment="1">
      <alignment horizontal="left" vertical="top" wrapText="1"/>
    </xf>
    <xf numFmtId="0" fontId="17" fillId="6" borderId="41" xfId="0" applyFont="1" applyFill="1" applyBorder="1" applyAlignment="1">
      <alignment horizontal="left" vertical="top" wrapText="1"/>
    </xf>
    <xf numFmtId="0" fontId="17" fillId="6" borderId="0" xfId="0" applyFont="1" applyFill="1" applyBorder="1" applyAlignment="1">
      <alignment horizontal="left" vertical="top" wrapText="1"/>
    </xf>
    <xf numFmtId="0" fontId="17" fillId="6" borderId="82" xfId="0" applyFont="1" applyFill="1" applyBorder="1" applyAlignment="1">
      <alignment horizontal="left" vertical="top" wrapText="1"/>
    </xf>
    <xf numFmtId="0" fontId="17" fillId="6" borderId="38" xfId="0" applyFont="1" applyFill="1" applyBorder="1" applyAlignment="1">
      <alignment horizontal="left" vertical="top" wrapText="1"/>
    </xf>
    <xf numFmtId="0" fontId="17" fillId="6" borderId="83" xfId="0" applyFont="1" applyFill="1" applyBorder="1" applyAlignment="1">
      <alignment horizontal="left" vertical="top" wrapText="1"/>
    </xf>
    <xf numFmtId="0" fontId="20" fillId="6" borderId="33" xfId="0" applyFont="1" applyFill="1" applyBorder="1" applyAlignment="1">
      <alignment horizontal="left" wrapText="1"/>
    </xf>
    <xf numFmtId="0" fontId="20" fillId="6" borderId="29" xfId="0" applyFont="1" applyFill="1" applyBorder="1" applyAlignment="1">
      <alignment horizontal="left" wrapText="1"/>
    </xf>
    <xf numFmtId="0" fontId="17" fillId="6" borderId="33" xfId="0" applyFont="1" applyFill="1" applyBorder="1" applyAlignment="1">
      <alignment horizontal="left" wrapText="1"/>
    </xf>
    <xf numFmtId="0" fontId="17" fillId="6" borderId="29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82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36" fillId="0" borderId="55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13" fillId="8" borderId="33" xfId="0" applyFont="1" applyFill="1" applyBorder="1" applyAlignment="1">
      <alignment vertical="center" wrapText="1"/>
    </xf>
    <xf numFmtId="0" fontId="13" fillId="8" borderId="29" xfId="0" applyFont="1" applyFill="1" applyBorder="1" applyAlignment="1">
      <alignment vertical="center" wrapText="1"/>
    </xf>
    <xf numFmtId="0" fontId="13" fillId="8" borderId="32" xfId="0" applyFont="1" applyFill="1" applyBorder="1" applyAlignment="1">
      <alignment vertical="center" wrapText="1"/>
    </xf>
    <xf numFmtId="0" fontId="13" fillId="8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14" fontId="13" fillId="0" borderId="0" xfId="0" applyNumberFormat="1" applyFont="1" applyFill="1" applyBorder="1" applyAlignment="1">
      <alignment horizontal="left" vertical="center" wrapText="1"/>
    </xf>
    <xf numFmtId="0" fontId="36" fillId="0" borderId="77" xfId="0" applyFont="1" applyBorder="1" applyAlignment="1">
      <alignment horizontal="center" wrapText="1"/>
    </xf>
    <xf numFmtId="0" fontId="17" fillId="8" borderId="0" xfId="0" applyFont="1" applyFill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13" fillId="8" borderId="32" xfId="0" applyFont="1" applyFill="1" applyBorder="1" applyAlignment="1">
      <alignment vertical="top" wrapText="1"/>
    </xf>
    <xf numFmtId="0" fontId="13" fillId="8" borderId="0" xfId="0" applyFont="1" applyFill="1" applyBorder="1" applyAlignment="1">
      <alignment vertical="top" wrapText="1"/>
    </xf>
    <xf numFmtId="0" fontId="13" fillId="6" borderId="30" xfId="0" applyFont="1" applyFill="1" applyBorder="1" applyAlignment="1">
      <alignment horizontal="right" vertical="center" wrapText="1"/>
    </xf>
    <xf numFmtId="0" fontId="17" fillId="8" borderId="34" xfId="0" applyFont="1" applyFill="1" applyBorder="1" applyAlignment="1">
      <alignment horizontal="center" wrapText="1"/>
    </xf>
    <xf numFmtId="0" fontId="17" fillId="8" borderId="35" xfId="0" applyFont="1" applyFill="1" applyBorder="1" applyAlignment="1">
      <alignment horizontal="center" wrapText="1"/>
    </xf>
    <xf numFmtId="0" fontId="16" fillId="8" borderId="33" xfId="0" applyFont="1" applyFill="1" applyBorder="1" applyAlignment="1">
      <alignment horizontal="left" vertical="top" wrapText="1"/>
    </xf>
    <xf numFmtId="0" fontId="16" fillId="8" borderId="29" xfId="0" applyFont="1" applyFill="1" applyBorder="1" applyAlignment="1">
      <alignment horizontal="left" vertical="top" wrapText="1"/>
    </xf>
    <xf numFmtId="0" fontId="16" fillId="8" borderId="41" xfId="0" applyFont="1" applyFill="1" applyBorder="1" applyAlignment="1">
      <alignment horizontal="left" vertical="top" wrapText="1"/>
    </xf>
    <xf numFmtId="0" fontId="13" fillId="8" borderId="33" xfId="0" applyFont="1" applyFill="1" applyBorder="1" applyAlignment="1">
      <alignment horizontal="left" vertical="top" wrapText="1"/>
    </xf>
    <xf numFmtId="0" fontId="13" fillId="8" borderId="29" xfId="0" applyFont="1" applyFill="1" applyBorder="1" applyAlignment="1">
      <alignment horizontal="left" vertical="top" wrapText="1"/>
    </xf>
    <xf numFmtId="0" fontId="13" fillId="6" borderId="35" xfId="0" applyFont="1" applyFill="1" applyBorder="1" applyAlignment="1">
      <alignment horizontal="right" vertical="center" wrapText="1"/>
    </xf>
    <xf numFmtId="0" fontId="17" fillId="8" borderId="29" xfId="0" applyFont="1" applyFill="1" applyBorder="1" applyAlignment="1">
      <alignment wrapText="1"/>
    </xf>
    <xf numFmtId="0" fontId="0" fillId="8" borderId="29" xfId="0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17" fillId="8" borderId="84" xfId="0" applyFont="1" applyFill="1" applyBorder="1" applyAlignment="1">
      <alignment horizontal="center" wrapText="1"/>
    </xf>
    <xf numFmtId="0" fontId="13" fillId="0" borderId="40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17" fillId="8" borderId="0" xfId="0" applyFont="1" applyFill="1" applyBorder="1" applyAlignment="1">
      <alignment wrapText="1"/>
    </xf>
    <xf numFmtId="0" fontId="21" fillId="0" borderId="29" xfId="0" applyFont="1" applyFill="1" applyBorder="1" applyAlignment="1">
      <alignment horizontal="left" vertical="center" wrapText="1"/>
    </xf>
    <xf numFmtId="0" fontId="21" fillId="0" borderId="41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17" fillId="0" borderId="82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top" wrapText="1"/>
    </xf>
    <xf numFmtId="0" fontId="13" fillId="6" borderId="39" xfId="0" applyFont="1" applyFill="1" applyBorder="1" applyAlignment="1">
      <alignment horizontal="right" vertical="center" wrapText="1"/>
    </xf>
    <xf numFmtId="0" fontId="13" fillId="6" borderId="40" xfId="0" applyFont="1" applyFill="1" applyBorder="1" applyAlignment="1">
      <alignment horizontal="left" vertical="center" wrapText="1"/>
    </xf>
    <xf numFmtId="0" fontId="16" fillId="8" borderId="32" xfId="0" applyFont="1" applyFill="1" applyBorder="1" applyAlignment="1">
      <alignment horizontal="left" vertical="top" wrapText="1"/>
    </xf>
    <xf numFmtId="0" fontId="16" fillId="8" borderId="0" xfId="0" applyFont="1" applyFill="1" applyBorder="1" applyAlignment="1">
      <alignment horizontal="left" vertical="top" wrapText="1"/>
    </xf>
    <xf numFmtId="0" fontId="16" fillId="8" borderId="82" xfId="0" applyFont="1" applyFill="1" applyBorder="1" applyAlignment="1">
      <alignment horizontal="left" vertical="top" wrapText="1"/>
    </xf>
    <xf numFmtId="0" fontId="13" fillId="8" borderId="33" xfId="0" applyFont="1" applyFill="1" applyBorder="1" applyAlignment="1">
      <alignment horizontal="left" vertical="center" wrapText="1"/>
    </xf>
    <xf numFmtId="0" fontId="13" fillId="8" borderId="29" xfId="0" applyFont="1" applyFill="1" applyBorder="1" applyAlignment="1">
      <alignment horizontal="left" vertical="center" wrapText="1"/>
    </xf>
    <xf numFmtId="0" fontId="13" fillId="8" borderId="32" xfId="0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horizontal="left" vertical="center" wrapText="1"/>
    </xf>
    <xf numFmtId="0" fontId="13" fillId="8" borderId="31" xfId="0" applyFont="1" applyFill="1" applyBorder="1" applyAlignment="1">
      <alignment horizontal="left" vertical="center" wrapText="1"/>
    </xf>
    <xf numFmtId="0" fontId="13" fillId="8" borderId="30" xfId="0" applyFont="1" applyFill="1" applyBorder="1" applyAlignment="1">
      <alignment horizontal="left" vertical="center" wrapText="1"/>
    </xf>
    <xf numFmtId="0" fontId="16" fillId="8" borderId="85" xfId="0" applyFont="1" applyFill="1" applyBorder="1" applyAlignment="1">
      <alignment horizontal="center" vertical="top" wrapText="1"/>
    </xf>
    <xf numFmtId="0" fontId="16" fillId="8" borderId="29" xfId="0" applyFont="1" applyFill="1" applyBorder="1" applyAlignment="1">
      <alignment horizontal="center" vertical="top" wrapText="1"/>
    </xf>
    <xf numFmtId="0" fontId="16" fillId="8" borderId="4" xfId="0" applyFont="1" applyFill="1" applyBorder="1" applyAlignment="1">
      <alignment horizontal="center" vertical="top" wrapText="1"/>
    </xf>
    <xf numFmtId="0" fontId="16" fillId="8" borderId="0" xfId="0" applyFont="1" applyFill="1" applyBorder="1" applyAlignment="1">
      <alignment horizontal="center" vertical="top" wrapText="1"/>
    </xf>
    <xf numFmtId="0" fontId="16" fillId="8" borderId="86" xfId="0" applyFont="1" applyFill="1" applyBorder="1" applyAlignment="1">
      <alignment horizontal="center" vertical="top" wrapText="1"/>
    </xf>
    <xf numFmtId="0" fontId="16" fillId="8" borderId="30" xfId="0" applyFont="1" applyFill="1" applyBorder="1" applyAlignment="1">
      <alignment horizontal="center" vertical="top" wrapText="1"/>
    </xf>
    <xf numFmtId="0" fontId="21" fillId="8" borderId="29" xfId="0" applyFont="1" applyFill="1" applyBorder="1" applyAlignment="1">
      <alignment wrapText="1"/>
    </xf>
    <xf numFmtId="0" fontId="21" fillId="8" borderId="0" xfId="0" applyFont="1" applyFill="1" applyBorder="1" applyAlignment="1">
      <alignment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 wrapText="1"/>
    </xf>
    <xf numFmtId="0" fontId="21" fillId="8" borderId="30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center" vertical="top" wrapText="1"/>
    </xf>
    <xf numFmtId="0" fontId="16" fillId="8" borderId="87" xfId="0" applyFont="1" applyFill="1" applyBorder="1" applyAlignment="1">
      <alignment horizontal="center" vertical="top" wrapText="1"/>
    </xf>
    <xf numFmtId="0" fontId="16" fillId="8" borderId="32" xfId="0" applyFont="1" applyFill="1" applyBorder="1" applyAlignment="1">
      <alignment horizontal="center" vertical="top" wrapText="1"/>
    </xf>
    <xf numFmtId="0" fontId="16" fillId="8" borderId="1" xfId="0" applyFont="1" applyFill="1" applyBorder="1" applyAlignment="1">
      <alignment horizontal="center" vertical="top" wrapText="1"/>
    </xf>
    <xf numFmtId="0" fontId="16" fillId="8" borderId="31" xfId="0" applyFont="1" applyFill="1" applyBorder="1" applyAlignment="1">
      <alignment horizontal="center" vertical="top" wrapText="1"/>
    </xf>
    <xf numFmtId="0" fontId="16" fillId="8" borderId="88" xfId="0" applyFont="1" applyFill="1" applyBorder="1" applyAlignment="1">
      <alignment horizontal="center" vertical="top" wrapText="1"/>
    </xf>
    <xf numFmtId="0" fontId="13" fillId="8" borderId="32" xfId="0" applyFont="1" applyFill="1" applyBorder="1" applyAlignment="1">
      <alignment horizontal="left" vertical="top" wrapText="1"/>
    </xf>
    <xf numFmtId="0" fontId="21" fillId="8" borderId="33" xfId="0" applyFont="1" applyFill="1" applyBorder="1" applyAlignment="1">
      <alignment horizontal="center" vertical="center" wrapText="1"/>
    </xf>
    <xf numFmtId="0" fontId="21" fillId="8" borderId="31" xfId="0" applyFont="1" applyFill="1" applyBorder="1" applyAlignment="1">
      <alignment horizontal="center" vertical="center" wrapText="1"/>
    </xf>
    <xf numFmtId="0" fontId="16" fillId="8" borderId="32" xfId="0" applyFont="1" applyFill="1" applyBorder="1" applyAlignment="1">
      <alignment vertical="top" wrapText="1"/>
    </xf>
    <xf numFmtId="0" fontId="16" fillId="8" borderId="0" xfId="0" applyFont="1" applyFill="1" applyBorder="1" applyAlignment="1">
      <alignment vertical="top" wrapText="1"/>
    </xf>
    <xf numFmtId="0" fontId="16" fillId="0" borderId="32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17" fillId="8" borderId="34" xfId="0" applyFont="1" applyFill="1" applyBorder="1" applyAlignment="1">
      <alignment wrapText="1"/>
    </xf>
    <xf numFmtId="0" fontId="17" fillId="8" borderId="35" xfId="0" applyFont="1" applyFill="1" applyBorder="1" applyAlignment="1">
      <alignment wrapText="1"/>
    </xf>
    <xf numFmtId="0" fontId="36" fillId="0" borderId="0" xfId="0" applyFont="1" applyBorder="1" applyAlignment="1">
      <alignment horizontal="center" wrapText="1"/>
    </xf>
    <xf numFmtId="0" fontId="17" fillId="0" borderId="34" xfId="0" applyFont="1" applyFill="1" applyBorder="1" applyAlignment="1">
      <alignment horizontal="left" wrapText="1"/>
    </xf>
    <xf numFmtId="0" fontId="17" fillId="0" borderId="35" xfId="0" applyFont="1" applyFill="1" applyBorder="1" applyAlignment="1">
      <alignment horizontal="left" wrapText="1"/>
    </xf>
    <xf numFmtId="0" fontId="16" fillId="0" borderId="32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33" xfId="0" applyFont="1" applyFill="1" applyBorder="1" applyAlignment="1">
      <alignment horizontal="left" vertical="center" wrapText="1"/>
    </xf>
    <xf numFmtId="0" fontId="21" fillId="8" borderId="34" xfId="0" applyFont="1" applyFill="1" applyBorder="1" applyAlignment="1">
      <alignment wrapText="1"/>
    </xf>
    <xf numFmtId="0" fontId="21" fillId="8" borderId="35" xfId="0" applyFont="1" applyFill="1" applyBorder="1" applyAlignment="1">
      <alignment wrapText="1"/>
    </xf>
    <xf numFmtId="0" fontId="20" fillId="8" borderId="35" xfId="0" applyFont="1" applyFill="1" applyBorder="1" applyAlignment="1">
      <alignment horizontal="center" wrapText="1"/>
    </xf>
    <xf numFmtId="0" fontId="20" fillId="8" borderId="35" xfId="0" applyFont="1" applyFill="1" applyBorder="1" applyAlignment="1">
      <alignment wrapText="1"/>
    </xf>
    <xf numFmtId="0" fontId="21" fillId="8" borderId="34" xfId="0" applyFont="1" applyFill="1" applyBorder="1" applyAlignment="1">
      <alignment vertical="center" wrapText="1"/>
    </xf>
    <xf numFmtId="0" fontId="21" fillId="8" borderId="35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7" fillId="8" borderId="35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horizontal="left" wrapText="1"/>
    </xf>
    <xf numFmtId="0" fontId="17" fillId="0" borderId="29" xfId="0" applyFont="1" applyFill="1" applyBorder="1" applyAlignment="1">
      <alignment horizontal="left" wrapText="1"/>
    </xf>
    <xf numFmtId="0" fontId="17" fillId="0" borderId="89" xfId="0" applyFont="1" applyFill="1" applyBorder="1" applyAlignment="1">
      <alignment horizontal="left" wrapText="1"/>
    </xf>
    <xf numFmtId="0" fontId="17" fillId="0" borderId="90" xfId="0" applyFont="1" applyFill="1" applyBorder="1" applyAlignment="1">
      <alignment horizontal="left" wrapText="1"/>
    </xf>
    <xf numFmtId="0" fontId="16" fillId="8" borderId="91" xfId="0" applyFont="1" applyFill="1" applyBorder="1" applyAlignment="1">
      <alignment vertical="top" wrapText="1"/>
    </xf>
    <xf numFmtId="0" fontId="16" fillId="8" borderId="92" xfId="0" applyFont="1" applyFill="1" applyBorder="1" applyAlignment="1">
      <alignment vertical="top" wrapText="1"/>
    </xf>
    <xf numFmtId="0" fontId="17" fillId="8" borderId="33" xfId="0" applyFont="1" applyFill="1" applyBorder="1" applyAlignment="1">
      <alignment horizontal="left" wrapText="1"/>
    </xf>
    <xf numFmtId="0" fontId="17" fillId="8" borderId="29" xfId="0" applyFont="1" applyFill="1" applyBorder="1" applyAlignment="1">
      <alignment horizontal="left" wrapText="1"/>
    </xf>
    <xf numFmtId="0" fontId="17" fillId="8" borderId="31" xfId="0" applyFont="1" applyFill="1" applyBorder="1" applyAlignment="1">
      <alignment horizontal="left" wrapText="1"/>
    </xf>
    <xf numFmtId="0" fontId="17" fillId="8" borderId="30" xfId="0" applyFont="1" applyFill="1" applyBorder="1" applyAlignment="1">
      <alignment horizontal="left" wrapText="1"/>
    </xf>
    <xf numFmtId="0" fontId="21" fillId="0" borderId="29" xfId="0" applyFont="1" applyFill="1" applyBorder="1" applyAlignment="1">
      <alignment horizontal="left" vertical="top" wrapText="1"/>
    </xf>
    <xf numFmtId="0" fontId="21" fillId="0" borderId="4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82" xfId="0" applyFont="1" applyFill="1" applyBorder="1" applyAlignment="1">
      <alignment horizontal="left" vertical="top" wrapText="1"/>
    </xf>
    <xf numFmtId="0" fontId="21" fillId="0" borderId="92" xfId="0" applyFont="1" applyFill="1" applyBorder="1" applyAlignment="1">
      <alignment horizontal="left" vertical="top" wrapText="1"/>
    </xf>
    <xf numFmtId="0" fontId="21" fillId="0" borderId="93" xfId="0" applyFont="1" applyFill="1" applyBorder="1" applyAlignment="1">
      <alignment horizontal="left" vertical="top" wrapText="1"/>
    </xf>
    <xf numFmtId="0" fontId="17" fillId="8" borderId="34" xfId="0" applyFont="1" applyFill="1" applyBorder="1" applyAlignment="1">
      <alignment horizontal="left" wrapText="1"/>
    </xf>
    <xf numFmtId="0" fontId="17" fillId="8" borderId="35" xfId="0" applyFont="1" applyFill="1" applyBorder="1" applyAlignment="1">
      <alignment horizontal="left" wrapText="1"/>
    </xf>
    <xf numFmtId="0" fontId="21" fillId="0" borderId="34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17" fillId="8" borderId="32" xfId="0" applyFont="1" applyFill="1" applyBorder="1" applyAlignment="1">
      <alignment horizontal="left" vertical="top" wrapText="1"/>
    </xf>
    <xf numFmtId="0" fontId="17" fillId="8" borderId="82" xfId="0" applyFont="1" applyFill="1" applyBorder="1" applyAlignment="1">
      <alignment horizontal="left" vertical="top" wrapText="1"/>
    </xf>
    <xf numFmtId="0" fontId="13" fillId="6" borderId="32" xfId="0" applyFont="1" applyFill="1" applyBorder="1" applyAlignment="1">
      <alignment vertical="top" wrapText="1"/>
    </xf>
    <xf numFmtId="0" fontId="13" fillId="6" borderId="0" xfId="0" applyFont="1" applyFill="1" applyBorder="1" applyAlignment="1">
      <alignment vertical="top" wrapText="1"/>
    </xf>
    <xf numFmtId="0" fontId="17" fillId="6" borderId="32" xfId="0" applyFont="1" applyFill="1" applyBorder="1" applyAlignment="1">
      <alignment wrapText="1"/>
    </xf>
    <xf numFmtId="0" fontId="17" fillId="6" borderId="0" xfId="0" applyFont="1" applyFill="1" applyBorder="1" applyAlignment="1">
      <alignment wrapText="1"/>
    </xf>
    <xf numFmtId="0" fontId="13" fillId="6" borderId="31" xfId="0" applyFont="1" applyFill="1" applyBorder="1" applyAlignment="1">
      <alignment vertical="top" wrapText="1"/>
    </xf>
    <xf numFmtId="0" fontId="13" fillId="6" borderId="30" xfId="0" applyFont="1" applyFill="1" applyBorder="1" applyAlignment="1">
      <alignment vertical="top" wrapText="1"/>
    </xf>
    <xf numFmtId="0" fontId="17" fillId="8" borderId="33" xfId="0" applyFont="1" applyFill="1" applyBorder="1" applyAlignment="1">
      <alignment horizontal="center" wrapText="1"/>
    </xf>
    <xf numFmtId="0" fontId="17" fillId="8" borderId="41" xfId="0" applyFont="1" applyFill="1" applyBorder="1" applyAlignment="1">
      <alignment horizontal="center" wrapText="1"/>
    </xf>
    <xf numFmtId="0" fontId="17" fillId="8" borderId="31" xfId="0" applyFont="1" applyFill="1" applyBorder="1" applyAlignment="1">
      <alignment horizontal="center" wrapText="1"/>
    </xf>
    <xf numFmtId="0" fontId="17" fillId="8" borderId="36" xfId="0" applyFont="1" applyFill="1" applyBorder="1" applyAlignment="1">
      <alignment horizontal="center" wrapText="1"/>
    </xf>
    <xf numFmtId="0" fontId="17" fillId="8" borderId="29" xfId="0" applyFont="1" applyFill="1" applyBorder="1" applyAlignment="1">
      <alignment horizontal="center" wrapText="1"/>
    </xf>
    <xf numFmtId="0" fontId="17" fillId="8" borderId="30" xfId="0" applyFont="1" applyFill="1" applyBorder="1" applyAlignment="1">
      <alignment horizontal="center" wrapText="1"/>
    </xf>
    <xf numFmtId="0" fontId="13" fillId="8" borderId="41" xfId="0" applyFont="1" applyFill="1" applyBorder="1" applyAlignment="1">
      <alignment horizontal="left" vertical="top" wrapText="1"/>
    </xf>
    <xf numFmtId="0" fontId="13" fillId="8" borderId="82" xfId="0" applyFont="1" applyFill="1" applyBorder="1" applyAlignment="1">
      <alignment horizontal="left" vertical="top" wrapText="1"/>
    </xf>
    <xf numFmtId="0" fontId="17" fillId="8" borderId="34" xfId="0" applyFont="1" applyFill="1" applyBorder="1" applyAlignment="1">
      <alignment horizontal="center" vertical="center" wrapText="1"/>
    </xf>
    <xf numFmtId="0" fontId="17" fillId="8" borderId="84" xfId="0" applyFont="1" applyFill="1" applyBorder="1" applyAlignment="1">
      <alignment horizontal="center" vertical="center" wrapText="1"/>
    </xf>
    <xf numFmtId="0" fontId="21" fillId="8" borderId="34" xfId="0" applyFont="1" applyFill="1" applyBorder="1" applyAlignment="1">
      <alignment horizontal="center" vertical="center" wrapText="1"/>
    </xf>
    <xf numFmtId="0" fontId="21" fillId="8" borderId="84" xfId="0" applyFont="1" applyFill="1" applyBorder="1" applyAlignment="1">
      <alignment horizontal="center" vertical="center" wrapText="1"/>
    </xf>
    <xf numFmtId="0" fontId="13" fillId="8" borderId="41" xfId="0" applyFont="1" applyFill="1" applyBorder="1" applyAlignment="1">
      <alignment horizontal="left" vertical="center" wrapText="1"/>
    </xf>
    <xf numFmtId="0" fontId="14" fillId="6" borderId="30" xfId="0" applyFont="1" applyFill="1" applyBorder="1" applyAlignment="1">
      <alignment horizontal="center" vertical="top" wrapText="1"/>
    </xf>
    <xf numFmtId="0" fontId="17" fillId="6" borderId="29" xfId="0" applyFont="1" applyFill="1" applyBorder="1" applyAlignment="1">
      <alignment horizontal="justify" vertical="center" wrapText="1"/>
    </xf>
    <xf numFmtId="0" fontId="14" fillId="6" borderId="29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21" fillId="6" borderId="29" xfId="0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horizontal="left" vertical="center" wrapText="1"/>
    </xf>
    <xf numFmtId="0" fontId="13" fillId="8" borderId="31" xfId="0" applyFont="1" applyFill="1" applyBorder="1" applyAlignment="1">
      <alignment horizontal="left" vertical="top" wrapText="1"/>
    </xf>
    <xf numFmtId="0" fontId="13" fillId="8" borderId="36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left" wrapText="1"/>
    </xf>
    <xf numFmtId="0" fontId="0" fillId="0" borderId="4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82" xfId="0" applyFill="1" applyBorder="1" applyAlignment="1">
      <alignment horizontal="left" wrapText="1"/>
    </xf>
    <xf numFmtId="0" fontId="17" fillId="0" borderId="33" xfId="0" applyFont="1" applyFill="1" applyBorder="1" applyAlignment="1">
      <alignment horizontal="center" wrapText="1"/>
    </xf>
    <xf numFmtId="0" fontId="17" fillId="0" borderId="41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center" wrapText="1"/>
    </xf>
    <xf numFmtId="0" fontId="17" fillId="0" borderId="36" xfId="0" applyFont="1" applyFill="1" applyBorder="1" applyAlignment="1">
      <alignment horizontal="center" wrapText="1"/>
    </xf>
    <xf numFmtId="0" fontId="21" fillId="0" borderId="33" xfId="0" applyFont="1" applyFill="1" applyBorder="1" applyAlignment="1">
      <alignment horizontal="center" wrapText="1"/>
    </xf>
    <xf numFmtId="0" fontId="21" fillId="0" borderId="29" xfId="0" applyFont="1" applyFill="1" applyBorder="1" applyAlignment="1">
      <alignment horizontal="center" wrapText="1"/>
    </xf>
    <xf numFmtId="0" fontId="21" fillId="0" borderId="31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0" fontId="13" fillId="0" borderId="33" xfId="0" applyFont="1" applyFill="1" applyBorder="1" applyAlignment="1">
      <alignment vertical="top" wrapText="1"/>
    </xf>
    <xf numFmtId="0" fontId="13" fillId="0" borderId="41" xfId="0" applyFont="1" applyFill="1" applyBorder="1" applyAlignment="1">
      <alignment vertical="top" wrapText="1"/>
    </xf>
    <xf numFmtId="0" fontId="13" fillId="0" borderId="32" xfId="0" applyFont="1" applyFill="1" applyBorder="1" applyAlignment="1">
      <alignment vertical="top" wrapText="1"/>
    </xf>
    <xf numFmtId="0" fontId="13" fillId="0" borderId="82" xfId="0" applyFont="1" applyFill="1" applyBorder="1" applyAlignment="1">
      <alignment vertical="top" wrapText="1"/>
    </xf>
    <xf numFmtId="0" fontId="13" fillId="0" borderId="31" xfId="0" applyFont="1" applyFill="1" applyBorder="1" applyAlignment="1">
      <alignment vertical="top" wrapText="1"/>
    </xf>
    <xf numFmtId="0" fontId="13" fillId="0" borderId="36" xfId="0" applyFont="1" applyFill="1" applyBorder="1" applyAlignment="1">
      <alignment vertical="top" wrapText="1"/>
    </xf>
    <xf numFmtId="0" fontId="13" fillId="0" borderId="2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8" borderId="30" xfId="0" applyFont="1" applyFill="1" applyBorder="1" applyAlignment="1">
      <alignment horizontal="left" vertical="top" wrapText="1"/>
    </xf>
    <xf numFmtId="0" fontId="15" fillId="0" borderId="34" xfId="0" applyFont="1" applyFill="1" applyBorder="1" applyAlignment="1">
      <alignment horizontal="center" wrapText="1"/>
    </xf>
    <xf numFmtId="0" fontId="15" fillId="0" borderId="84" xfId="0" applyFont="1" applyFill="1" applyBorder="1" applyAlignment="1">
      <alignment horizontal="center" wrapText="1"/>
    </xf>
    <xf numFmtId="0" fontId="22" fillId="0" borderId="34" xfId="0" applyFont="1" applyFill="1" applyBorder="1" applyAlignment="1">
      <alignment horizontal="center" wrapText="1"/>
    </xf>
    <xf numFmtId="0" fontId="22" fillId="0" borderId="35" xfId="0" applyFont="1" applyFill="1" applyBorder="1" applyAlignment="1">
      <alignment horizontal="center" wrapText="1"/>
    </xf>
    <xf numFmtId="0" fontId="21" fillId="8" borderId="32" xfId="0" applyFont="1" applyFill="1" applyBorder="1" applyAlignment="1">
      <alignment horizontal="left" vertical="center" wrapText="1"/>
    </xf>
    <xf numFmtId="0" fontId="21" fillId="8" borderId="82" xfId="0" applyFont="1" applyFill="1" applyBorder="1" applyAlignment="1">
      <alignment horizontal="left" vertical="center" wrapText="1"/>
    </xf>
    <xf numFmtId="0" fontId="21" fillId="8" borderId="32" xfId="0" applyFont="1" applyFill="1" applyBorder="1" applyAlignment="1">
      <alignment horizontal="left" vertical="top" wrapText="1"/>
    </xf>
    <xf numFmtId="0" fontId="21" fillId="8" borderId="82" xfId="0" applyFont="1" applyFill="1" applyBorder="1" applyAlignment="1">
      <alignment horizontal="left" vertical="top" wrapText="1"/>
    </xf>
    <xf numFmtId="0" fontId="16" fillId="8" borderId="0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7F9E4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28574</xdr:colOff>
      <xdr:row>47</xdr:row>
      <xdr:rowOff>190499</xdr:rowOff>
    </xdr:to>
    <xdr:pic>
      <xdr:nvPicPr>
        <xdr:cNvPr id="9" name="8 Imagen" descr="portada_calendario_exce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05649" cy="9143999"/>
        </a:xfrm>
        <a:prstGeom prst="rect">
          <a:avLst/>
        </a:prstGeom>
      </xdr:spPr>
    </xdr:pic>
    <xdr:clientData/>
  </xdr:twoCellAnchor>
  <xdr:twoCellAnchor>
    <xdr:from>
      <xdr:col>1</xdr:col>
      <xdr:colOff>267689</xdr:colOff>
      <xdr:row>22</xdr:row>
      <xdr:rowOff>57689</xdr:rowOff>
    </xdr:from>
    <xdr:to>
      <xdr:col>7</xdr:col>
      <xdr:colOff>706809</xdr:colOff>
      <xdr:row>26</xdr:row>
      <xdr:rowOff>145702</xdr:rowOff>
    </xdr:to>
    <xdr:sp macro="" textlink="">
      <xdr:nvSpPr>
        <xdr:cNvPr id="13" name="7 CuadroTexto"/>
        <xdr:cNvSpPr txBox="1"/>
      </xdr:nvSpPr>
      <xdr:spPr bwMode="auto">
        <a:xfrm>
          <a:off x="351033" y="4248689"/>
          <a:ext cx="6332714" cy="85001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2600" b="1"/>
            <a:t>Formato para la Presentación de Propuestas de Indicadores</a:t>
          </a:r>
          <a:r>
            <a:rPr lang="es-MX" sz="2600" b="1" baseline="0"/>
            <a:t> Clave</a:t>
          </a:r>
          <a:endParaRPr lang="es-MX" sz="2600" b="1"/>
        </a:p>
      </xdr:txBody>
    </xdr:sp>
    <xdr:clientData/>
  </xdr:twoCellAnchor>
  <xdr:twoCellAnchor>
    <xdr:from>
      <xdr:col>0</xdr:col>
      <xdr:colOff>2</xdr:colOff>
      <xdr:row>0</xdr:row>
      <xdr:rowOff>9905</xdr:rowOff>
    </xdr:from>
    <xdr:to>
      <xdr:col>8</xdr:col>
      <xdr:colOff>23811</xdr:colOff>
      <xdr:row>4</xdr:row>
      <xdr:rowOff>59530</xdr:rowOff>
    </xdr:to>
    <xdr:sp macro="" textlink="">
      <xdr:nvSpPr>
        <xdr:cNvPr id="6" name="nota"/>
        <xdr:cNvSpPr/>
      </xdr:nvSpPr>
      <xdr:spPr>
        <a:xfrm>
          <a:off x="2" y="9905"/>
          <a:ext cx="7108028" cy="811625"/>
        </a:xfrm>
        <a:prstGeom prst="rect">
          <a:avLst/>
        </a:prstGeom>
        <a:solidFill>
          <a:srgbClr val="FFFFFF"/>
        </a:solidFill>
        <a:ln w="47625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1100">
              <a:solidFill>
                <a:srgbClr val="FF0000"/>
              </a:solidFill>
            </a:rPr>
            <a:t>   </a:t>
          </a:r>
          <a:r>
            <a:rPr lang="es-MX" sz="1100" b="1">
              <a:solidFill>
                <a:schemeClr val="accent2"/>
              </a:solidFill>
            </a:rPr>
            <a:t>Advertencia: </a:t>
          </a:r>
          <a:r>
            <a:rPr lang="es-MX" sz="1100">
              <a:solidFill>
                <a:srgbClr val="FF0000"/>
              </a:solidFill>
            </a:rPr>
            <a:t>	</a:t>
          </a:r>
          <a:r>
            <a:rPr lang="es-MX" sz="1100">
              <a:solidFill>
                <a:srgbClr val="0000FF"/>
              </a:solidFill>
            </a:rPr>
            <a:t>Para</a:t>
          </a:r>
          <a:r>
            <a:rPr lang="es-MX" sz="1100" baseline="0">
              <a:solidFill>
                <a:srgbClr val="0000FF"/>
              </a:solidFill>
            </a:rPr>
            <a:t> ejecutar correctamente esté formato,  es necesario   </a:t>
          </a:r>
          <a:r>
            <a:rPr lang="es-MX" sz="1100" b="1" i="1" baseline="0">
              <a:solidFill>
                <a:schemeClr val="accent2"/>
              </a:solidFill>
            </a:rPr>
            <a:t>habilitar las macros</a:t>
          </a:r>
          <a:r>
            <a:rPr lang="es-MX" sz="1100" baseline="0">
              <a:solidFill>
                <a:srgbClr val="0000FF"/>
              </a:solidFill>
            </a:rPr>
            <a:t>  </a:t>
          </a:r>
          <a:r>
            <a:rPr lang="es-MX" sz="1100" baseline="0">
              <a:solidFill>
                <a:srgbClr val="0000FF"/>
              </a:solidFill>
              <a:latin typeface="+mn-lt"/>
              <a:ea typeface="+mn-ea"/>
              <a:cs typeface="+mn-cs"/>
            </a:rPr>
            <a:t>en el botón  </a:t>
          </a:r>
          <a:r>
            <a:rPr lang="es-MX" sz="1100" b="1" i="1" baseline="0">
              <a:solidFill>
                <a:srgbClr val="C00000"/>
              </a:solidFill>
              <a:latin typeface="+mn-lt"/>
              <a:ea typeface="+mn-ea"/>
              <a:cs typeface="+mn-cs"/>
            </a:rPr>
            <a:t>Opciones...  </a:t>
          </a:r>
          <a:r>
            <a:rPr lang="es-MX" sz="1100" baseline="0">
              <a:solidFill>
                <a:srgbClr val="0000FF"/>
              </a:solidFill>
            </a:rPr>
            <a:t/>
          </a:r>
          <a:br>
            <a:rPr lang="es-MX" sz="1100" baseline="0">
              <a:solidFill>
                <a:srgbClr val="0000FF"/>
              </a:solidFill>
            </a:rPr>
          </a:br>
          <a:r>
            <a:rPr lang="es-MX" sz="1100" baseline="0">
              <a:solidFill>
                <a:srgbClr val="0000FF"/>
              </a:solidFill>
            </a:rPr>
            <a:t>	ubicado en la parte superior de la ventana de </a:t>
          </a:r>
          <a:r>
            <a:rPr lang="es-MX" sz="1100" i="1" baseline="0">
              <a:solidFill>
                <a:srgbClr val="0000FF"/>
              </a:solidFill>
            </a:rPr>
            <a:t>Microsoft</a:t>
          </a:r>
          <a:r>
            <a:rPr lang="es-MX" sz="1100" baseline="0">
              <a:solidFill>
                <a:srgbClr val="0000FF"/>
              </a:solidFill>
            </a:rPr>
            <a:t> </a:t>
          </a:r>
          <a:r>
            <a:rPr lang="es-MX" sz="1100" i="1" baseline="0">
              <a:solidFill>
                <a:srgbClr val="0000FF"/>
              </a:solidFill>
            </a:rPr>
            <a:t>Excel</a:t>
          </a:r>
          <a:r>
            <a:rPr lang="es-MX" sz="1100" baseline="0">
              <a:solidFill>
                <a:srgbClr val="0000FF"/>
              </a:solidFill>
            </a:rPr>
            <a:t>,  y posteriormente seleccionar la opción   </a:t>
          </a:r>
        </a:p>
        <a:p>
          <a:pPr algn="ctr"/>
          <a:r>
            <a:rPr lang="es-MX" sz="1100" b="1" i="1" u="none" baseline="0">
              <a:solidFill>
                <a:srgbClr val="0000FF"/>
              </a:solidFill>
            </a:rPr>
            <a:t>                            </a:t>
          </a:r>
          <a:r>
            <a:rPr lang="es-MX" sz="1100" b="1" i="1" u="sng" baseline="0">
              <a:solidFill>
                <a:srgbClr val="0000FF"/>
              </a:solidFill>
            </a:rPr>
            <a:t> </a:t>
          </a:r>
          <a:r>
            <a:rPr lang="es-MX" sz="1100" b="1" i="1" u="sng" baseline="0">
              <a:solidFill>
                <a:schemeClr val="accent2"/>
              </a:solidFill>
            </a:rPr>
            <a:t>H</a:t>
          </a:r>
          <a:r>
            <a:rPr lang="es-MX" sz="1100" b="1" i="1" baseline="0">
              <a:solidFill>
                <a:schemeClr val="accent2"/>
              </a:solidFill>
            </a:rPr>
            <a:t>abilitar este contenido  </a:t>
          </a:r>
          <a:r>
            <a:rPr lang="es-MX" sz="1100" b="0" i="0" baseline="0">
              <a:solidFill>
                <a:srgbClr val="0000FF"/>
              </a:solidFill>
            </a:rPr>
            <a:t>dentro de la ventana </a:t>
          </a:r>
          <a:r>
            <a:rPr lang="es-MX" sz="1100" b="1" i="1" baseline="0">
              <a:solidFill>
                <a:srgbClr val="0000FF"/>
              </a:solidFill>
            </a:rPr>
            <a:t>Alerta de Seguridad - Macro</a:t>
          </a:r>
          <a:endParaRPr lang="es-MX" sz="1100" b="1" i="1">
            <a:solidFill>
              <a:srgbClr val="0000FF"/>
            </a:solidFill>
          </a:endParaRPr>
        </a:p>
      </xdr:txBody>
    </xdr:sp>
    <xdr:clientData/>
  </xdr:twoCellAnchor>
  <xdr:twoCellAnchor>
    <xdr:from>
      <xdr:col>1</xdr:col>
      <xdr:colOff>736505</xdr:colOff>
      <xdr:row>7</xdr:row>
      <xdr:rowOff>22539</xdr:rowOff>
    </xdr:from>
    <xdr:to>
      <xdr:col>7</xdr:col>
      <xdr:colOff>28380</xdr:colOff>
      <xdr:row>8</xdr:row>
      <xdr:rowOff>178583</xdr:rowOff>
    </xdr:to>
    <xdr:sp macro="" textlink="">
      <xdr:nvSpPr>
        <xdr:cNvPr id="8" name="7 CuadroTexto"/>
        <xdr:cNvSpPr txBox="1"/>
      </xdr:nvSpPr>
      <xdr:spPr>
        <a:xfrm>
          <a:off x="819849" y="1356039"/>
          <a:ext cx="5185469" cy="346544"/>
        </a:xfrm>
        <a:prstGeom prst="rect">
          <a:avLst/>
        </a:prstGeom>
        <a:solidFill>
          <a:srgbClr val="7F9E4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pPr algn="ctr"/>
          <a:r>
            <a:rPr lang="es-MX" sz="1500" b="1">
              <a:solidFill>
                <a:schemeClr val="bg1"/>
              </a:solidFill>
            </a:rPr>
            <a:t>Sistema Nacional de Información</a:t>
          </a:r>
          <a:r>
            <a:rPr lang="es-MX" sz="1500" b="1" baseline="0">
              <a:solidFill>
                <a:schemeClr val="bg1"/>
              </a:solidFill>
            </a:rPr>
            <a:t> Estadística y Geográfica</a:t>
          </a:r>
          <a:endParaRPr lang="es-MX" sz="15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256878</xdr:colOff>
      <xdr:row>16</xdr:row>
      <xdr:rowOff>116566</xdr:rowOff>
    </xdr:from>
    <xdr:to>
      <xdr:col>7</xdr:col>
      <xdr:colOff>695998</xdr:colOff>
      <xdr:row>19</xdr:row>
      <xdr:rowOff>51543</xdr:rowOff>
    </xdr:to>
    <xdr:sp macro="" textlink="">
      <xdr:nvSpPr>
        <xdr:cNvPr id="10" name="7 CuadroTexto"/>
        <xdr:cNvSpPr txBox="1"/>
      </xdr:nvSpPr>
      <xdr:spPr bwMode="auto">
        <a:xfrm>
          <a:off x="342603" y="3164566"/>
          <a:ext cx="6325570" cy="50647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2400" b="1"/>
            <a:t>Catálogo</a:t>
          </a:r>
          <a:r>
            <a:rPr lang="es-MX" sz="2400" b="1" baseline="0"/>
            <a:t> Nacional de Indicadores</a:t>
          </a:r>
          <a:endParaRPr lang="es-MX" sz="24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142875</xdr:rowOff>
    </xdr:from>
    <xdr:to>
      <xdr:col>2</xdr:col>
      <xdr:colOff>1009650</xdr:colOff>
      <xdr:row>3</xdr:row>
      <xdr:rowOff>390525</xdr:rowOff>
    </xdr:to>
    <xdr:pic>
      <xdr:nvPicPr>
        <xdr:cNvPr id="5508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523875"/>
          <a:ext cx="13049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152400</xdr:rowOff>
    </xdr:from>
    <xdr:to>
      <xdr:col>2</xdr:col>
      <xdr:colOff>476250</xdr:colOff>
      <xdr:row>3</xdr:row>
      <xdr:rowOff>400050</xdr:rowOff>
    </xdr:to>
    <xdr:pic>
      <xdr:nvPicPr>
        <xdr:cNvPr id="6532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533400"/>
          <a:ext cx="13049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66675</xdr:rowOff>
    </xdr:from>
    <xdr:to>
      <xdr:col>2</xdr:col>
      <xdr:colOff>942975</xdr:colOff>
      <xdr:row>3</xdr:row>
      <xdr:rowOff>28575</xdr:rowOff>
    </xdr:to>
    <xdr:pic>
      <xdr:nvPicPr>
        <xdr:cNvPr id="10662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57175"/>
          <a:ext cx="13049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</xdr:row>
      <xdr:rowOff>190500</xdr:rowOff>
    </xdr:from>
    <xdr:to>
      <xdr:col>4</xdr:col>
      <xdr:colOff>323850</xdr:colOff>
      <xdr:row>3</xdr:row>
      <xdr:rowOff>38100</xdr:rowOff>
    </xdr:to>
    <xdr:pic>
      <xdr:nvPicPr>
        <xdr:cNvPr id="2447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381000"/>
          <a:ext cx="1304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190500</xdr:rowOff>
    </xdr:from>
    <xdr:to>
      <xdr:col>3</xdr:col>
      <xdr:colOff>571500</xdr:colOff>
      <xdr:row>4</xdr:row>
      <xdr:rowOff>47625</xdr:rowOff>
    </xdr:to>
    <xdr:pic>
      <xdr:nvPicPr>
        <xdr:cNvPr id="2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381000"/>
          <a:ext cx="13049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28575</xdr:rowOff>
    </xdr:from>
    <xdr:to>
      <xdr:col>2</xdr:col>
      <xdr:colOff>28575</xdr:colOff>
      <xdr:row>0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" y="285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</xdr:row>
      <xdr:rowOff>0</xdr:rowOff>
    </xdr:from>
    <xdr:to>
      <xdr:col>3</xdr:col>
      <xdr:colOff>542925</xdr:colOff>
      <xdr:row>3</xdr:row>
      <xdr:rowOff>57150</xdr:rowOff>
    </xdr:to>
    <xdr:pic>
      <xdr:nvPicPr>
        <xdr:cNvPr id="3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90525"/>
          <a:ext cx="1304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28575</xdr:rowOff>
    </xdr:from>
    <xdr:to>
      <xdr:col>2</xdr:col>
      <xdr:colOff>28575</xdr:colOff>
      <xdr:row>0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" y="285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</xdr:row>
      <xdr:rowOff>0</xdr:rowOff>
    </xdr:from>
    <xdr:to>
      <xdr:col>3</xdr:col>
      <xdr:colOff>542925</xdr:colOff>
      <xdr:row>3</xdr:row>
      <xdr:rowOff>57150</xdr:rowOff>
    </xdr:to>
    <xdr:pic>
      <xdr:nvPicPr>
        <xdr:cNvPr id="3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90525"/>
          <a:ext cx="1304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190500</xdr:rowOff>
    </xdr:from>
    <xdr:to>
      <xdr:col>4</xdr:col>
      <xdr:colOff>38100</xdr:colOff>
      <xdr:row>4</xdr:row>
      <xdr:rowOff>85725</xdr:rowOff>
    </xdr:to>
    <xdr:pic>
      <xdr:nvPicPr>
        <xdr:cNvPr id="1412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571500"/>
          <a:ext cx="13049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152400</xdr:rowOff>
    </xdr:from>
    <xdr:to>
      <xdr:col>2</xdr:col>
      <xdr:colOff>85725</xdr:colOff>
      <xdr:row>3</xdr:row>
      <xdr:rowOff>400050</xdr:rowOff>
    </xdr:to>
    <xdr:pic>
      <xdr:nvPicPr>
        <xdr:cNvPr id="3460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533400"/>
          <a:ext cx="13144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152400</xdr:rowOff>
    </xdr:from>
    <xdr:to>
      <xdr:col>2</xdr:col>
      <xdr:colOff>371475</xdr:colOff>
      <xdr:row>3</xdr:row>
      <xdr:rowOff>400050</xdr:rowOff>
    </xdr:to>
    <xdr:pic>
      <xdr:nvPicPr>
        <xdr:cNvPr id="4484" name="Picture 15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533400"/>
          <a:ext cx="13144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3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3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3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L194"/>
  <sheetViews>
    <sheetView showGridLines="0" showRowColHeaders="0" tabSelected="1" zoomScaleNormal="100" workbookViewId="0"/>
  </sheetViews>
  <sheetFormatPr baseColWidth="10" defaultColWidth="0" defaultRowHeight="15" zeroHeight="1"/>
  <cols>
    <col min="1" max="1" width="1.28515625" customWidth="1"/>
    <col min="2" max="3" width="12.85546875" customWidth="1"/>
    <col min="4" max="4" width="15" customWidth="1"/>
    <col min="5" max="5" width="15.140625" customWidth="1"/>
    <col min="6" max="6" width="15.85546875" customWidth="1"/>
    <col min="7" max="8" width="16.5703125" customWidth="1"/>
    <col min="9" max="9" width="0.42578125" customWidth="1"/>
    <col min="10" max="10" width="6.5703125" hidden="1" customWidth="1"/>
    <col min="11" max="11" width="5.140625" hidden="1" customWidth="1"/>
    <col min="12" max="12" width="4.7109375" hidden="1" customWidth="1"/>
  </cols>
  <sheetData>
    <row r="1" spans="2:6"/>
    <row r="2" spans="2:6"/>
    <row r="3" spans="2:6"/>
    <row r="4" spans="2:6"/>
    <row r="5" spans="2:6"/>
    <row r="6" spans="2:6"/>
    <row r="7" spans="2:6"/>
    <row r="8" spans="2:6"/>
    <row r="9" spans="2:6"/>
    <row r="10" spans="2:6"/>
    <row r="11" spans="2:6">
      <c r="B11" s="157"/>
      <c r="C11" s="157"/>
      <c r="D11" s="157"/>
      <c r="E11" s="157"/>
      <c r="F11" s="157"/>
    </row>
    <row r="12" spans="2:6">
      <c r="B12" s="157"/>
      <c r="C12" s="157"/>
      <c r="D12" s="157"/>
      <c r="E12" s="157"/>
      <c r="F12" s="157"/>
    </row>
    <row r="13" spans="2:6">
      <c r="B13" s="157"/>
      <c r="C13" s="157"/>
      <c r="D13" s="157"/>
      <c r="E13" s="157"/>
      <c r="F13" s="157"/>
    </row>
    <row r="14" spans="2:6">
      <c r="B14" s="157"/>
      <c r="C14" s="157"/>
      <c r="D14" s="157"/>
      <c r="E14" s="157"/>
      <c r="F14" s="157"/>
    </row>
    <row r="15" spans="2:6">
      <c r="B15" s="157"/>
      <c r="C15" s="157"/>
      <c r="D15" s="157"/>
      <c r="E15" s="157"/>
      <c r="F15" s="157"/>
    </row>
    <row r="16" spans="2:6">
      <c r="B16" s="157"/>
      <c r="C16" s="157"/>
      <c r="D16" s="157"/>
      <c r="E16" s="157"/>
      <c r="F16" s="157"/>
    </row>
    <row r="17" spans="2:6">
      <c r="B17" s="157"/>
      <c r="C17" s="157"/>
      <c r="D17" s="157"/>
      <c r="E17" s="157"/>
      <c r="F17" s="157"/>
    </row>
    <row r="18" spans="2:6">
      <c r="B18" s="157"/>
      <c r="C18" s="157"/>
      <c r="D18" s="157"/>
      <c r="E18" s="157"/>
      <c r="F18" s="157"/>
    </row>
    <row r="19" spans="2:6">
      <c r="B19" s="157"/>
      <c r="C19" s="157"/>
      <c r="D19" s="157"/>
      <c r="E19" s="157"/>
      <c r="F19" s="157"/>
    </row>
    <row r="20" spans="2:6">
      <c r="B20" s="157"/>
      <c r="C20" s="157"/>
      <c r="D20" s="157"/>
      <c r="E20" s="157"/>
      <c r="F20" s="157"/>
    </row>
    <row r="21" spans="2:6">
      <c r="B21" s="157"/>
      <c r="C21" s="157"/>
      <c r="D21" s="157"/>
      <c r="E21" s="157"/>
      <c r="F21" s="157"/>
    </row>
    <row r="22" spans="2:6">
      <c r="B22" s="157"/>
      <c r="C22" s="157"/>
      <c r="D22" s="157"/>
      <c r="E22" s="157"/>
    </row>
    <row r="23" spans="2:6"/>
    <row r="24" spans="2:6"/>
    <row r="25" spans="2:6"/>
    <row r="26" spans="2:6"/>
    <row r="27" spans="2:6"/>
    <row r="28" spans="2:6"/>
    <row r="29" spans="2:6"/>
    <row r="30" spans="2:6"/>
    <row r="31" spans="2:6"/>
    <row r="32" spans="2:6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spans="11:12" hidden="1"/>
    <row r="178" spans="11:12" hidden="1"/>
    <row r="179" spans="11:12" hidden="1"/>
    <row r="180" spans="11:12" hidden="1"/>
    <row r="181" spans="11:12" hidden="1"/>
    <row r="182" spans="11:12" hidden="1">
      <c r="K182" s="113"/>
      <c r="L182" s="12"/>
    </row>
    <row r="183" spans="11:12" hidden="1">
      <c r="K183" s="113"/>
      <c r="L183" s="12"/>
    </row>
    <row r="184" spans="11:12" hidden="1">
      <c r="K184" s="113"/>
      <c r="L184" s="12"/>
    </row>
    <row r="185" spans="11:12" hidden="1">
      <c r="K185" s="113"/>
      <c r="L185" s="12"/>
    </row>
    <row r="186" spans="11:12" hidden="1">
      <c r="K186" s="113"/>
      <c r="L186" s="12"/>
    </row>
    <row r="187" spans="11:12" hidden="1">
      <c r="K187" s="113"/>
      <c r="L187" s="12"/>
    </row>
    <row r="188" spans="11:12" hidden="1">
      <c r="K188" s="113"/>
      <c r="L188" s="12"/>
    </row>
    <row r="189" spans="11:12" hidden="1">
      <c r="K189" s="113"/>
      <c r="L189" s="12"/>
    </row>
    <row r="190" spans="11:12" hidden="1">
      <c r="K190" s="113"/>
      <c r="L190" s="12"/>
    </row>
    <row r="191" spans="11:12" hidden="1">
      <c r="K191" s="113"/>
      <c r="L191" s="12"/>
    </row>
    <row r="192" spans="11:12" hidden="1">
      <c r="K192" s="113"/>
      <c r="L192" s="12"/>
    </row>
    <row r="193" spans="11:12" hidden="1">
      <c r="K193" s="113"/>
      <c r="L193" s="12"/>
    </row>
    <row r="194" spans="11:12" hidden="1">
      <c r="K194" s="113"/>
      <c r="L194" s="12"/>
    </row>
  </sheetData>
  <customSheetViews>
    <customSheetView guid="{E843D2E1-12C3-478A-96E0-24DDB019A8A2}" scale="90" showPageBreaks="1" showGridLines="0" showRowCol="0" printArea="1" topLeftCell="A7">
      <selection activeCell="K32" sqref="K32"/>
      <rowBreaks count="1" manualBreakCount="1">
        <brk id="47" max="16383" man="1"/>
      </rowBreaks>
      <pageMargins left="0.35433070866141736" right="0.15748031496062992" top="0.39370078740157483" bottom="0.39370078740157483" header="0.31496062992125984" footer="0.31496062992125984"/>
      <pageSetup scale="95" orientation="portrait" r:id="rId1"/>
      <headerFooter>
        <oddFooter>Página &amp;P</oddFooter>
      </headerFooter>
    </customSheetView>
    <customSheetView guid="{FABF8ABF-422B-4505-A28E-8C6750E4CAAD}" scale="90" showGridLines="0" showRowCol="0" topLeftCell="A4">
      <selection activeCell="M200" sqref="M200"/>
      <rowBreaks count="1" manualBreakCount="1">
        <brk id="47" max="16383" man="1"/>
      </rowBreaks>
      <pageMargins left="0.35433070866141736" right="0.15748031496062992" top="0.39370078740157483" bottom="0.39370078740157483" header="0.31496062992125984" footer="0.31496062992125984"/>
      <pageSetup scale="95" orientation="portrait" r:id="rId2"/>
      <headerFooter>
        <oddFooter>Página &amp;P</oddFooter>
      </headerFooter>
    </customSheetView>
    <customSheetView guid="{3EBA94DB-5D21-404C-94B7-73E0B6599915}" scale="90" showGridLines="0" showRowCol="0" topLeftCell="A7">
      <selection activeCell="K32" sqref="K32"/>
      <rowBreaks count="1" manualBreakCount="1">
        <brk id="47" max="16383" man="1"/>
      </rowBreaks>
      <pageMargins left="0.35433070866141736" right="0.15748031496062992" top="0.39370078740157483" bottom="0.39370078740157483" header="0.31496062992125984" footer="0.31496062992125984"/>
      <pageSetup scale="95" orientation="portrait" r:id="rId3"/>
      <headerFooter>
        <oddFooter>Página &amp;P</oddFooter>
      </headerFooter>
    </customSheetView>
  </customSheetViews>
  <pageMargins left="0.35433070866141736" right="0.15748031496062992" top="0.39370078740157483" bottom="0.39370078740157483" header="0.31496062992125984" footer="0.31496062992125984"/>
  <pageSetup scale="95" orientation="portrait" r:id="rId4"/>
  <rowBreaks count="1" manualBreakCount="1">
    <brk id="47" max="16383" man="1"/>
  </rowBreak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A1"/>
  <sheetViews>
    <sheetView workbookViewId="0"/>
  </sheetViews>
  <sheetFormatPr baseColWidth="10" defaultRowHeight="15"/>
  <sheetData/>
  <customSheetViews>
    <customSheetView guid="{E843D2E1-12C3-478A-96E0-24DDB019A8A2}" showPageBreaks="1" state="hidden">
      <pageMargins left="0.7" right="0.7" top="0.75" bottom="0.75" header="0.3" footer="0.3"/>
    </customSheetView>
    <customSheetView guid="{FABF8ABF-422B-4505-A28E-8C6750E4CAAD}" state="hidden">
      <pageMargins left="0.7" right="0.7" top="0.75" bottom="0.75" header="0.3" footer="0.3"/>
    </customSheetView>
    <customSheetView guid="{3EBA94DB-5D21-404C-94B7-73E0B6599915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/>
  <dimension ref="A3:K80"/>
  <sheetViews>
    <sheetView showGridLines="0" showRowColHeaders="0" topLeftCell="A36" zoomScale="80" zoomScaleNormal="80" workbookViewId="0">
      <selection activeCell="K39" sqref="K39"/>
    </sheetView>
  </sheetViews>
  <sheetFormatPr baseColWidth="10" defaultColWidth="0" defaultRowHeight="15"/>
  <cols>
    <col min="1" max="1" width="11.42578125" customWidth="1"/>
    <col min="2" max="2" width="18.42578125" customWidth="1"/>
    <col min="3" max="3" width="24" customWidth="1"/>
    <col min="4" max="4" width="11.7109375" customWidth="1"/>
    <col min="5" max="5" width="18.42578125" customWidth="1"/>
    <col min="6" max="6" width="16.5703125" customWidth="1"/>
    <col min="7" max="7" width="17.28515625" customWidth="1"/>
    <col min="8" max="8" width="18.42578125" customWidth="1"/>
    <col min="9" max="9" width="15" customWidth="1"/>
    <col min="10" max="10" width="12.85546875" customWidth="1"/>
    <col min="11" max="11" width="11.42578125" customWidth="1"/>
  </cols>
  <sheetData>
    <row r="3" spans="2:11" ht="15.75" thickBot="1"/>
    <row r="4" spans="2:11" ht="31.5" customHeight="1" thickTop="1" thickBot="1">
      <c r="D4" s="808" t="s">
        <v>135</v>
      </c>
      <c r="E4" s="808"/>
      <c r="F4" s="808"/>
      <c r="G4" s="808"/>
      <c r="H4" s="808"/>
    </row>
    <row r="5" spans="2:11" ht="18" customHeight="1" thickTop="1">
      <c r="D5" s="809" t="s">
        <v>63</v>
      </c>
      <c r="E5" s="809"/>
      <c r="F5" s="809"/>
      <c r="G5" s="809"/>
      <c r="H5" s="809"/>
    </row>
    <row r="6" spans="2:11" ht="9" customHeight="1">
      <c r="D6" s="16"/>
      <c r="E6" s="16"/>
      <c r="F6" s="16"/>
      <c r="G6" s="29"/>
      <c r="H6" s="16"/>
    </row>
    <row r="7" spans="2:11" ht="9" customHeight="1">
      <c r="B7" s="50"/>
      <c r="C7" s="50"/>
      <c r="D7" s="50"/>
      <c r="E7" s="50"/>
      <c r="F7" s="50"/>
      <c r="G7" s="50"/>
      <c r="H7" s="50"/>
      <c r="I7" s="50"/>
      <c r="J7" s="50"/>
    </row>
    <row r="8" spans="2:11" ht="12.75" customHeight="1"/>
    <row r="9" spans="2:11" ht="28.5" customHeight="1">
      <c r="B9" s="48" t="s">
        <v>515</v>
      </c>
      <c r="C9" s="13"/>
      <c r="D9" s="801" t="s">
        <v>60</v>
      </c>
      <c r="E9" s="801"/>
      <c r="F9" s="801"/>
      <c r="G9" s="801"/>
      <c r="H9" s="801"/>
      <c r="I9" s="801"/>
      <c r="J9" s="801"/>
    </row>
    <row r="10" spans="2:11" ht="13.5" customHeight="1">
      <c r="B10" s="49"/>
      <c r="C10" s="13"/>
      <c r="D10" s="27"/>
      <c r="E10" s="27"/>
      <c r="F10" s="27"/>
      <c r="G10" s="27"/>
      <c r="H10" s="27"/>
      <c r="I10" s="27"/>
      <c r="J10" s="27"/>
    </row>
    <row r="11" spans="2:11" ht="31.5" customHeight="1">
      <c r="B11" s="48" t="s">
        <v>531</v>
      </c>
      <c r="C11" s="13"/>
      <c r="D11" s="815" t="s">
        <v>60</v>
      </c>
      <c r="E11" s="815"/>
      <c r="F11" s="815"/>
      <c r="G11" s="815"/>
      <c r="H11" s="815"/>
      <c r="I11" s="815"/>
      <c r="J11" s="27"/>
    </row>
    <row r="12" spans="2:11" ht="13.5" customHeight="1">
      <c r="B12" s="13"/>
      <c r="C12" s="13"/>
      <c r="D12" s="13"/>
      <c r="E12" s="13"/>
      <c r="F12" s="13"/>
      <c r="G12" s="13"/>
      <c r="H12" s="13"/>
      <c r="I12" s="13"/>
      <c r="J12" s="13"/>
    </row>
    <row r="13" spans="2:11" ht="28.5" customHeight="1">
      <c r="B13" s="48" t="s">
        <v>516</v>
      </c>
      <c r="D13" s="814" t="s">
        <v>60</v>
      </c>
      <c r="E13" s="814"/>
      <c r="F13" s="814"/>
      <c r="G13" s="814"/>
      <c r="H13" s="814"/>
      <c r="I13" s="814"/>
      <c r="J13" s="814"/>
      <c r="K13" s="51"/>
    </row>
    <row r="14" spans="2:11">
      <c r="B14" s="49"/>
      <c r="C14" s="13"/>
      <c r="D14" s="13" t="s">
        <v>60</v>
      </c>
      <c r="E14" s="13"/>
      <c r="F14" s="13"/>
      <c r="G14" s="13"/>
      <c r="H14" s="13"/>
      <c r="I14" s="13"/>
      <c r="J14" s="13"/>
    </row>
    <row r="15" spans="2:11" ht="28.5" customHeight="1">
      <c r="B15" s="48" t="s">
        <v>517</v>
      </c>
      <c r="D15" s="779" t="s">
        <v>60</v>
      </c>
      <c r="E15" s="779"/>
      <c r="F15" s="779"/>
      <c r="G15" s="779"/>
      <c r="H15" s="779"/>
      <c r="I15" s="14"/>
      <c r="J15" s="14"/>
    </row>
    <row r="16" spans="2:11" ht="13.5" customHeight="1">
      <c r="B16" s="48"/>
      <c r="D16" s="123" t="s">
        <v>60</v>
      </c>
      <c r="E16" s="103"/>
      <c r="F16" s="103"/>
      <c r="G16" s="103"/>
      <c r="H16" s="103"/>
      <c r="I16" s="14"/>
      <c r="J16" s="14"/>
    </row>
    <row r="17" spans="2:11" ht="28.5" customHeight="1">
      <c r="B17" s="48" t="s">
        <v>518</v>
      </c>
      <c r="D17" s="816" t="s">
        <v>60</v>
      </c>
      <c r="E17" s="816"/>
      <c r="F17" s="98"/>
      <c r="G17" s="98"/>
      <c r="H17" s="98"/>
      <c r="I17" s="14"/>
      <c r="J17" s="14"/>
    </row>
    <row r="18" spans="2:11" ht="14.25" customHeight="1">
      <c r="B18" s="13"/>
      <c r="C18" s="13"/>
      <c r="D18" s="13"/>
      <c r="E18" s="13"/>
      <c r="F18" s="13"/>
      <c r="G18" s="13"/>
      <c r="H18" s="13"/>
      <c r="I18" s="13"/>
      <c r="J18" s="13"/>
    </row>
    <row r="19" spans="2:11" ht="25.5" customHeight="1">
      <c r="B19" s="779" t="s">
        <v>530</v>
      </c>
      <c r="C19" s="779"/>
      <c r="D19" s="779"/>
      <c r="E19" s="779"/>
      <c r="F19" s="780"/>
      <c r="G19" s="780"/>
      <c r="H19" s="780"/>
      <c r="I19" s="780"/>
      <c r="J19" s="780"/>
    </row>
    <row r="20" spans="2:11" s="19" customFormat="1" ht="6.75" customHeight="1">
      <c r="B20" s="17"/>
      <c r="C20" s="17"/>
      <c r="D20" s="17"/>
      <c r="E20" s="17"/>
      <c r="F20" s="18"/>
      <c r="G20" s="18"/>
      <c r="H20" s="18"/>
      <c r="I20" s="18"/>
      <c r="J20" s="18"/>
      <c r="K20" s="13"/>
    </row>
    <row r="21" spans="2:11">
      <c r="B21" s="771" t="s">
        <v>64</v>
      </c>
      <c r="C21" s="771"/>
      <c r="D21" s="771"/>
      <c r="E21" s="810" t="s">
        <v>60</v>
      </c>
      <c r="F21" s="811"/>
      <c r="G21" s="811"/>
      <c r="H21" s="811"/>
      <c r="I21" s="811"/>
      <c r="J21" s="811"/>
      <c r="K21" s="28"/>
    </row>
    <row r="22" spans="2:11">
      <c r="B22" s="773"/>
      <c r="C22" s="773"/>
      <c r="D22" s="773"/>
      <c r="E22" s="812"/>
      <c r="F22" s="813"/>
      <c r="G22" s="813"/>
      <c r="H22" s="813"/>
      <c r="I22" s="813"/>
      <c r="J22" s="813"/>
      <c r="K22" s="28"/>
    </row>
    <row r="23" spans="2:11">
      <c r="B23" s="799" t="s">
        <v>529</v>
      </c>
      <c r="C23" s="799"/>
      <c r="D23" s="799"/>
      <c r="E23" s="800" t="s">
        <v>60</v>
      </c>
      <c r="F23" s="801"/>
      <c r="G23" s="801"/>
      <c r="H23" s="801"/>
      <c r="I23" s="801"/>
      <c r="J23" s="801"/>
    </row>
    <row r="24" spans="2:11">
      <c r="B24" s="799"/>
      <c r="C24" s="799"/>
      <c r="D24" s="799"/>
      <c r="E24" s="800"/>
      <c r="F24" s="801"/>
      <c r="G24" s="801"/>
      <c r="H24" s="801"/>
      <c r="I24" s="801"/>
      <c r="J24" s="801"/>
    </row>
    <row r="25" spans="2:11">
      <c r="B25" s="773" t="s">
        <v>562</v>
      </c>
      <c r="C25" s="773"/>
      <c r="D25" s="773"/>
      <c r="E25" s="124"/>
      <c r="F25" s="125"/>
      <c r="G25" s="125"/>
      <c r="H25" s="125"/>
      <c r="I25" s="125"/>
      <c r="J25" s="125"/>
    </row>
    <row r="26" spans="2:11">
      <c r="B26" s="773"/>
      <c r="C26" s="773"/>
      <c r="D26" s="773"/>
      <c r="E26" s="124"/>
      <c r="F26" s="125"/>
      <c r="G26" s="125"/>
      <c r="H26" s="125"/>
      <c r="I26" s="125"/>
      <c r="J26" s="125"/>
    </row>
    <row r="27" spans="2:11">
      <c r="B27" s="802" t="s">
        <v>506</v>
      </c>
      <c r="C27" s="802"/>
      <c r="D27" s="803"/>
      <c r="E27" s="800" t="s">
        <v>60</v>
      </c>
      <c r="F27" s="801"/>
      <c r="G27" s="801"/>
      <c r="H27" s="801"/>
      <c r="I27" s="801"/>
      <c r="J27" s="801"/>
      <c r="K27" s="20"/>
    </row>
    <row r="28" spans="2:11">
      <c r="B28" s="804"/>
      <c r="C28" s="804"/>
      <c r="D28" s="805"/>
      <c r="E28" s="806"/>
      <c r="F28" s="807"/>
      <c r="G28" s="807"/>
      <c r="H28" s="807"/>
      <c r="I28" s="807"/>
      <c r="J28" s="807"/>
    </row>
    <row r="29" spans="2:11" ht="8.25" customHeight="1">
      <c r="B29" s="13"/>
      <c r="C29" s="13"/>
      <c r="D29" s="13"/>
      <c r="E29" s="52"/>
      <c r="F29" s="52"/>
      <c r="G29" s="52"/>
      <c r="H29" s="52"/>
      <c r="I29" s="52"/>
      <c r="J29" s="52"/>
      <c r="K29" s="28"/>
    </row>
    <row r="30" spans="2:11" ht="23.25" customHeight="1">
      <c r="B30" s="779" t="s">
        <v>65</v>
      </c>
      <c r="C30" s="779"/>
      <c r="D30" s="779"/>
      <c r="E30" s="779"/>
      <c r="F30" s="780"/>
      <c r="G30" s="780"/>
      <c r="H30" s="780"/>
      <c r="I30" s="780"/>
      <c r="J30" s="780"/>
    </row>
    <row r="31" spans="2:11" ht="25.5" customHeight="1">
      <c r="B31" s="788" t="s">
        <v>537</v>
      </c>
      <c r="C31" s="788"/>
      <c r="D31" s="788"/>
      <c r="E31" s="788"/>
      <c r="F31" s="788"/>
      <c r="G31" s="788"/>
      <c r="H31" s="788"/>
      <c r="I31" s="788"/>
      <c r="J31" s="788"/>
    </row>
    <row r="32" spans="2:11" ht="25.5" customHeight="1">
      <c r="B32" s="771" t="s">
        <v>563</v>
      </c>
      <c r="C32" s="771"/>
      <c r="D32" s="772"/>
      <c r="E32" s="785" t="s">
        <v>532</v>
      </c>
      <c r="F32" s="786"/>
      <c r="G32" s="786"/>
      <c r="H32" s="786"/>
      <c r="I32" s="786"/>
      <c r="J32" s="786"/>
    </row>
    <row r="33" spans="1:10" ht="15" customHeight="1">
      <c r="B33" s="773"/>
      <c r="C33" s="773"/>
      <c r="D33" s="774"/>
      <c r="E33" s="787" t="s">
        <v>60</v>
      </c>
      <c r="F33" s="787"/>
      <c r="G33" s="787"/>
      <c r="H33" s="787"/>
      <c r="I33" s="787"/>
      <c r="J33" s="787"/>
    </row>
    <row r="34" spans="1:10">
      <c r="B34" s="773"/>
      <c r="C34" s="773"/>
      <c r="D34" s="774"/>
      <c r="E34" s="787"/>
      <c r="F34" s="787"/>
      <c r="G34" s="787"/>
      <c r="H34" s="787"/>
      <c r="I34" s="787"/>
      <c r="J34" s="787"/>
    </row>
    <row r="35" spans="1:10" ht="24.75" customHeight="1">
      <c r="B35" s="773"/>
      <c r="C35" s="773"/>
      <c r="D35" s="774"/>
      <c r="E35" s="785" t="s">
        <v>533</v>
      </c>
      <c r="F35" s="786"/>
      <c r="G35" s="786"/>
      <c r="H35" s="786"/>
      <c r="I35" s="786"/>
      <c r="J35" s="786"/>
    </row>
    <row r="36" spans="1:10" ht="19.5" customHeight="1">
      <c r="B36" s="773"/>
      <c r="C36" s="773"/>
      <c r="D36" s="774"/>
      <c r="E36" s="787" t="s">
        <v>60</v>
      </c>
      <c r="F36" s="787"/>
      <c r="G36" s="787"/>
      <c r="H36" s="787"/>
      <c r="I36" s="787"/>
      <c r="J36" s="787"/>
    </row>
    <row r="37" spans="1:10">
      <c r="B37" s="773"/>
      <c r="C37" s="773"/>
      <c r="D37" s="774"/>
      <c r="E37" s="787"/>
      <c r="F37" s="787"/>
      <c r="G37" s="787"/>
      <c r="H37" s="787"/>
      <c r="I37" s="787"/>
      <c r="J37" s="787"/>
    </row>
    <row r="38" spans="1:10">
      <c r="B38" s="775"/>
      <c r="C38" s="775"/>
      <c r="D38" s="776"/>
      <c r="E38" s="787"/>
      <c r="F38" s="787"/>
      <c r="G38" s="787"/>
      <c r="H38" s="787"/>
      <c r="I38" s="787"/>
      <c r="J38" s="787"/>
    </row>
    <row r="39" spans="1:10" ht="9" customHeight="1">
      <c r="B39" s="143"/>
      <c r="C39" s="143"/>
      <c r="D39" s="143"/>
      <c r="E39" s="144"/>
      <c r="F39" s="144"/>
      <c r="G39" s="144"/>
      <c r="H39" s="144"/>
      <c r="I39" s="144"/>
      <c r="J39" s="144"/>
    </row>
    <row r="40" spans="1:10" ht="28.5" customHeight="1">
      <c r="A40" s="113"/>
      <c r="B40" s="789" t="s">
        <v>564</v>
      </c>
      <c r="C40" s="789"/>
      <c r="D40" s="790"/>
      <c r="E40" s="785" t="s">
        <v>534</v>
      </c>
      <c r="F40" s="786"/>
      <c r="G40" s="786"/>
      <c r="H40" s="786"/>
      <c r="I40" s="786"/>
      <c r="J40" s="786"/>
    </row>
    <row r="41" spans="1:10" ht="15" customHeight="1">
      <c r="A41" s="113"/>
      <c r="B41" s="791"/>
      <c r="C41" s="791"/>
      <c r="D41" s="792"/>
      <c r="E41" s="795" t="s">
        <v>535</v>
      </c>
      <c r="F41" s="796"/>
      <c r="G41" s="796"/>
      <c r="H41" s="796"/>
      <c r="I41" s="94"/>
      <c r="J41" s="94"/>
    </row>
    <row r="42" spans="1:10" ht="44.25" customHeight="1">
      <c r="A42" s="113"/>
      <c r="B42" s="791"/>
      <c r="C42" s="791"/>
      <c r="D42" s="792"/>
      <c r="E42" s="781" t="s">
        <v>60</v>
      </c>
      <c r="F42" s="782"/>
      <c r="G42" s="782"/>
      <c r="H42" s="782"/>
      <c r="I42" s="782"/>
      <c r="J42" s="782"/>
    </row>
    <row r="43" spans="1:10" ht="15" customHeight="1">
      <c r="A43" s="113"/>
      <c r="B43" s="791"/>
      <c r="C43" s="791"/>
      <c r="D43" s="792"/>
      <c r="E43" s="783" t="s">
        <v>507</v>
      </c>
      <c r="F43" s="784"/>
      <c r="G43" s="784"/>
      <c r="H43" s="97"/>
      <c r="I43" s="97"/>
      <c r="J43" s="97"/>
    </row>
    <row r="44" spans="1:10" ht="51.75" customHeight="1">
      <c r="A44" s="113"/>
      <c r="B44" s="791"/>
      <c r="C44" s="791"/>
      <c r="D44" s="792"/>
      <c r="E44" s="777" t="s">
        <v>60</v>
      </c>
      <c r="F44" s="778"/>
      <c r="G44" s="778"/>
      <c r="H44" s="778"/>
      <c r="I44" s="778"/>
      <c r="J44" s="778"/>
    </row>
    <row r="45" spans="1:10" ht="25.5" customHeight="1">
      <c r="A45" s="113"/>
      <c r="B45" s="791"/>
      <c r="C45" s="791"/>
      <c r="D45" s="792"/>
      <c r="E45" s="785" t="s">
        <v>536</v>
      </c>
      <c r="F45" s="786"/>
      <c r="G45" s="786"/>
      <c r="H45" s="786"/>
      <c r="I45" s="786"/>
      <c r="J45" s="786"/>
    </row>
    <row r="46" spans="1:10" ht="15" customHeight="1">
      <c r="A46" s="113"/>
      <c r="B46" s="791"/>
      <c r="C46" s="791"/>
      <c r="D46" s="792"/>
      <c r="E46" s="795" t="s">
        <v>535</v>
      </c>
      <c r="F46" s="796"/>
      <c r="G46" s="796"/>
      <c r="H46" s="796"/>
      <c r="I46" s="95"/>
      <c r="J46" s="95"/>
    </row>
    <row r="47" spans="1:10" ht="49.5" customHeight="1">
      <c r="A47" s="113"/>
      <c r="B47" s="791"/>
      <c r="C47" s="791"/>
      <c r="D47" s="792"/>
      <c r="E47" s="781" t="s">
        <v>60</v>
      </c>
      <c r="F47" s="782"/>
      <c r="G47" s="782"/>
      <c r="H47" s="782"/>
      <c r="I47" s="782"/>
      <c r="J47" s="782"/>
    </row>
    <row r="48" spans="1:10">
      <c r="A48" s="113"/>
      <c r="B48" s="791"/>
      <c r="C48" s="791"/>
      <c r="D48" s="792"/>
      <c r="E48" s="783" t="s">
        <v>507</v>
      </c>
      <c r="F48" s="784"/>
      <c r="G48" s="784"/>
      <c r="H48" s="97"/>
      <c r="I48" s="97"/>
      <c r="J48" s="97"/>
    </row>
    <row r="49" spans="1:10" ht="49.5" customHeight="1">
      <c r="A49" s="113"/>
      <c r="B49" s="791"/>
      <c r="C49" s="791"/>
      <c r="D49" s="792"/>
      <c r="E49" s="777" t="s">
        <v>60</v>
      </c>
      <c r="F49" s="778"/>
      <c r="G49" s="778"/>
      <c r="H49" s="778"/>
      <c r="I49" s="778"/>
      <c r="J49" s="778"/>
    </row>
    <row r="50" spans="1:10" ht="25.5" customHeight="1">
      <c r="A50" s="113"/>
      <c r="B50" s="791"/>
      <c r="C50" s="791"/>
      <c r="D50" s="792"/>
      <c r="E50" s="785" t="s">
        <v>544</v>
      </c>
      <c r="F50" s="786"/>
      <c r="G50" s="786"/>
      <c r="H50" s="786"/>
      <c r="I50" s="786"/>
      <c r="J50" s="786"/>
    </row>
    <row r="51" spans="1:10" ht="15" customHeight="1">
      <c r="A51" s="113"/>
      <c r="B51" s="791"/>
      <c r="C51" s="791"/>
      <c r="D51" s="792"/>
      <c r="E51" s="797" t="s">
        <v>545</v>
      </c>
      <c r="F51" s="798"/>
      <c r="G51" s="798"/>
      <c r="H51" s="798"/>
      <c r="I51" s="798"/>
      <c r="J51" s="95"/>
    </row>
    <row r="52" spans="1:10" ht="49.5" customHeight="1">
      <c r="A52" s="113"/>
      <c r="B52" s="791"/>
      <c r="C52" s="791"/>
      <c r="D52" s="792"/>
      <c r="E52" s="777" t="s">
        <v>60</v>
      </c>
      <c r="F52" s="778"/>
      <c r="G52" s="778"/>
      <c r="H52" s="778"/>
      <c r="I52" s="778"/>
      <c r="J52" s="778"/>
    </row>
    <row r="53" spans="1:10">
      <c r="A53" s="113"/>
      <c r="B53" s="791"/>
      <c r="C53" s="791"/>
      <c r="D53" s="792"/>
      <c r="E53" s="783" t="s">
        <v>507</v>
      </c>
      <c r="F53" s="784"/>
      <c r="G53" s="784"/>
      <c r="H53" s="97"/>
      <c r="I53" s="97"/>
      <c r="J53" s="97"/>
    </row>
    <row r="54" spans="1:10" ht="49.5" customHeight="1">
      <c r="A54" s="126"/>
      <c r="B54" s="793"/>
      <c r="C54" s="793"/>
      <c r="D54" s="794"/>
      <c r="E54" s="777" t="s">
        <v>60</v>
      </c>
      <c r="F54" s="778"/>
      <c r="G54" s="778"/>
      <c r="H54" s="778"/>
      <c r="I54" s="778"/>
      <c r="J54" s="778"/>
    </row>
    <row r="55" spans="1:10">
      <c r="B55" s="13"/>
      <c r="C55" s="13"/>
      <c r="D55" s="13"/>
      <c r="E55" s="13"/>
      <c r="F55" s="13"/>
      <c r="G55" s="13"/>
      <c r="H55" s="13"/>
      <c r="I55" s="13"/>
      <c r="J55" s="13"/>
    </row>
    <row r="56" spans="1:10">
      <c r="B56" s="13"/>
      <c r="C56" s="13"/>
      <c r="D56" s="13"/>
      <c r="E56" s="13"/>
      <c r="F56" s="13"/>
      <c r="G56" s="13"/>
      <c r="H56" s="13"/>
      <c r="I56" s="13"/>
      <c r="J56" s="13"/>
    </row>
    <row r="57" spans="1:10">
      <c r="B57" s="13"/>
      <c r="C57" s="13"/>
      <c r="D57" s="13"/>
      <c r="E57" s="13"/>
      <c r="F57" s="13"/>
      <c r="G57" s="13"/>
      <c r="H57" s="13"/>
      <c r="I57" s="13"/>
      <c r="J57" s="13"/>
    </row>
    <row r="66" ht="15" customHeight="1"/>
    <row r="67" ht="21" customHeight="1"/>
    <row r="80" ht="15" customHeight="1"/>
  </sheetData>
  <customSheetViews>
    <customSheetView guid="{E843D2E1-12C3-478A-96E0-24DDB019A8A2}" scale="80" showPageBreaks="1" showGridLines="0" showRowCol="0" printArea="1" hiddenColumns="1" state="hidden" topLeftCell="A36">
      <selection activeCell="K39" sqref="K39"/>
      <pageMargins left="0.23" right="0.15748031496062992" top="0.74803149606299213" bottom="0.71" header="0.31496062992125984" footer="0.31496062992125984"/>
      <pageSetup scale="67" orientation="portrait" r:id="rId1"/>
    </customSheetView>
    <customSheetView guid="{FABF8ABF-422B-4505-A28E-8C6750E4CAAD}" scale="80" showGridLines="0" showRowCol="0" hiddenColumns="1" state="hidden" topLeftCell="A36">
      <selection activeCell="K39" sqref="K39"/>
      <pageMargins left="0.23" right="0.15748031496062992" top="0.74803149606299213" bottom="0.71" header="0.31496062992125984" footer="0.31496062992125984"/>
      <pageSetup scale="67" orientation="portrait" r:id="rId2"/>
    </customSheetView>
    <customSheetView guid="{3EBA94DB-5D21-404C-94B7-73E0B6599915}" scale="80" showGridLines="0" showRowCol="0" hiddenColumns="1" state="hidden" topLeftCell="A36">
      <selection activeCell="K39" sqref="K39"/>
      <pageMargins left="0.23" right="0.15748031496062992" top="0.74803149606299213" bottom="0.71" header="0.31496062992125984" footer="0.31496062992125984"/>
      <pageSetup scale="67" orientation="portrait" r:id="rId3"/>
    </customSheetView>
  </customSheetViews>
  <mergeCells count="39">
    <mergeCell ref="B23:D24"/>
    <mergeCell ref="E23:J24"/>
    <mergeCell ref="B27:D28"/>
    <mergeCell ref="E27:J28"/>
    <mergeCell ref="D4:H4"/>
    <mergeCell ref="D5:H5"/>
    <mergeCell ref="B19:J19"/>
    <mergeCell ref="B21:D22"/>
    <mergeCell ref="E21:J22"/>
    <mergeCell ref="D13:J13"/>
    <mergeCell ref="D15:H15"/>
    <mergeCell ref="D11:I11"/>
    <mergeCell ref="D9:J9"/>
    <mergeCell ref="D17:E17"/>
    <mergeCell ref="B25:D26"/>
    <mergeCell ref="E53:G53"/>
    <mergeCell ref="E32:J32"/>
    <mergeCell ref="E33:J34"/>
    <mergeCell ref="E36:J37"/>
    <mergeCell ref="B31:J31"/>
    <mergeCell ref="B40:D54"/>
    <mergeCell ref="E41:H41"/>
    <mergeCell ref="E38:J38"/>
    <mergeCell ref="E45:J45"/>
    <mergeCell ref="E46:H46"/>
    <mergeCell ref="E40:J40"/>
    <mergeCell ref="E43:G43"/>
    <mergeCell ref="E54:J54"/>
    <mergeCell ref="E50:J50"/>
    <mergeCell ref="E51:I51"/>
    <mergeCell ref="E35:J35"/>
    <mergeCell ref="B32:D38"/>
    <mergeCell ref="E44:J44"/>
    <mergeCell ref="E49:J49"/>
    <mergeCell ref="E52:J52"/>
    <mergeCell ref="B30:J30"/>
    <mergeCell ref="E42:J42"/>
    <mergeCell ref="E47:J47"/>
    <mergeCell ref="E48:G48"/>
  </mergeCells>
  <pageMargins left="0.23" right="0.15748031496062992" top="0.74803149606299213" bottom="0.71" header="0.31496062992125984" footer="0.31496062992125984"/>
  <pageSetup scale="67" orientation="portrait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/>
  <dimension ref="A1:L78"/>
  <sheetViews>
    <sheetView showGridLines="0" showRowColHeaders="0" topLeftCell="A25" zoomScale="80" zoomScaleNormal="80" workbookViewId="0">
      <selection activeCell="B62" sqref="B62"/>
    </sheetView>
  </sheetViews>
  <sheetFormatPr baseColWidth="10" defaultColWidth="0" defaultRowHeight="15"/>
  <cols>
    <col min="1" max="1" width="11.42578125" customWidth="1"/>
    <col min="2" max="6" width="14.140625" customWidth="1"/>
    <col min="7" max="7" width="14.5703125" customWidth="1"/>
    <col min="8" max="8" width="15.140625" customWidth="1"/>
    <col min="9" max="10" width="14.140625" customWidth="1"/>
    <col min="11" max="11" width="11.42578125" customWidth="1"/>
  </cols>
  <sheetData>
    <row r="1" spans="1:11" ht="15" customHeight="1"/>
    <row r="2" spans="1:11" ht="15" customHeight="1"/>
    <row r="3" spans="1:11" ht="15.75" customHeight="1" thickBot="1"/>
    <row r="4" spans="1:11" ht="31.5" customHeight="1" thickTop="1" thickBot="1">
      <c r="D4" s="808" t="s">
        <v>135</v>
      </c>
      <c r="E4" s="808"/>
      <c r="F4" s="808"/>
      <c r="G4" s="808"/>
      <c r="H4" s="808"/>
      <c r="I4" s="808"/>
    </row>
    <row r="5" spans="1:11" ht="18" customHeight="1" thickTop="1">
      <c r="D5" s="817" t="s">
        <v>63</v>
      </c>
      <c r="E5" s="817"/>
      <c r="F5" s="817"/>
      <c r="G5" s="817"/>
      <c r="H5" s="817"/>
      <c r="I5" s="817"/>
    </row>
    <row r="6" spans="1:11" ht="9" customHeight="1">
      <c r="D6" s="29"/>
      <c r="E6" s="29"/>
      <c r="F6" s="29"/>
      <c r="G6" s="29"/>
    </row>
    <row r="7" spans="1:11" ht="9" customHeight="1">
      <c r="B7" s="50"/>
      <c r="C7" s="50"/>
      <c r="D7" s="50"/>
      <c r="E7" s="50"/>
      <c r="F7" s="50"/>
      <c r="G7" s="50"/>
      <c r="H7" s="50"/>
      <c r="I7" s="50"/>
      <c r="J7" s="50"/>
    </row>
    <row r="8" spans="1:11" ht="12.75" customHeight="1">
      <c r="J8" s="28"/>
    </row>
    <row r="9" spans="1:11" ht="24.75" customHeight="1">
      <c r="B9" s="835" t="s">
        <v>547</v>
      </c>
      <c r="C9" s="835"/>
      <c r="D9" s="835"/>
      <c r="E9" s="835"/>
      <c r="F9" s="836"/>
      <c r="G9" s="836"/>
      <c r="H9" s="836"/>
      <c r="I9" s="836"/>
      <c r="J9" s="836"/>
    </row>
    <row r="10" spans="1:11" ht="29.25" customHeight="1">
      <c r="B10" s="822" t="s">
        <v>538</v>
      </c>
      <c r="C10" s="822"/>
      <c r="D10" s="822"/>
      <c r="E10" s="822"/>
      <c r="F10" s="822"/>
      <c r="G10" s="822"/>
      <c r="H10" s="822"/>
      <c r="I10" s="822"/>
      <c r="J10" s="822"/>
      <c r="K10" s="28"/>
    </row>
    <row r="11" spans="1:11">
      <c r="B11" s="837" t="s">
        <v>549</v>
      </c>
      <c r="C11" s="833"/>
      <c r="D11" s="833"/>
      <c r="E11" s="74"/>
      <c r="F11" s="57"/>
      <c r="G11" s="57"/>
      <c r="H11" s="57"/>
      <c r="I11" s="57"/>
      <c r="J11" s="57"/>
      <c r="K11" s="28"/>
    </row>
    <row r="12" spans="1:11">
      <c r="B12" s="833"/>
      <c r="C12" s="833"/>
      <c r="D12" s="833"/>
      <c r="E12" s="820"/>
      <c r="F12" s="821"/>
      <c r="G12" s="821"/>
      <c r="H12" s="821"/>
      <c r="I12" s="821"/>
      <c r="J12" s="821"/>
    </row>
    <row r="13" spans="1:11">
      <c r="B13" s="833"/>
      <c r="C13" s="833"/>
      <c r="D13" s="833"/>
      <c r="E13" s="820"/>
      <c r="F13" s="821"/>
      <c r="G13" s="821"/>
      <c r="H13" s="821"/>
      <c r="I13" s="821"/>
      <c r="J13" s="821"/>
    </row>
    <row r="14" spans="1:11" ht="7.5" customHeight="1">
      <c r="B14" s="55"/>
      <c r="C14" s="55"/>
      <c r="D14" s="55"/>
      <c r="E14" s="58"/>
      <c r="F14" s="55"/>
      <c r="G14" s="55"/>
      <c r="H14" s="55"/>
      <c r="I14" s="55"/>
      <c r="J14" s="55"/>
      <c r="K14" s="28"/>
    </row>
    <row r="15" spans="1:11" ht="9" customHeight="1">
      <c r="A15" s="113"/>
      <c r="B15" s="63"/>
      <c r="C15" s="63"/>
      <c r="D15" s="63"/>
      <c r="E15" s="66"/>
      <c r="F15" s="63"/>
      <c r="G15" s="63"/>
      <c r="H15" s="63"/>
      <c r="I15" s="63"/>
      <c r="J15" s="63"/>
      <c r="K15" s="113"/>
    </row>
    <row r="16" spans="1:11">
      <c r="A16" s="113"/>
      <c r="B16" s="818" t="s">
        <v>550</v>
      </c>
      <c r="C16" s="819"/>
      <c r="D16" s="819"/>
      <c r="E16" s="820"/>
      <c r="F16" s="821"/>
      <c r="G16" s="821"/>
      <c r="H16" s="821"/>
      <c r="I16" s="821"/>
      <c r="J16" s="821"/>
    </row>
    <row r="17" spans="1:12" ht="14.25" customHeight="1">
      <c r="A17" s="113"/>
      <c r="B17" s="819"/>
      <c r="C17" s="819"/>
      <c r="D17" s="819"/>
      <c r="E17" s="820"/>
      <c r="F17" s="821"/>
      <c r="G17" s="821"/>
      <c r="H17" s="821"/>
      <c r="I17" s="821"/>
      <c r="J17" s="821"/>
    </row>
    <row r="18" spans="1:12" ht="8.25" customHeight="1">
      <c r="A18" s="113"/>
      <c r="B18" s="64"/>
      <c r="C18" s="64"/>
      <c r="D18" s="64"/>
      <c r="E18" s="67"/>
      <c r="F18" s="65"/>
      <c r="G18" s="65"/>
      <c r="H18" s="65"/>
      <c r="I18" s="65"/>
      <c r="J18" s="65"/>
      <c r="K18" s="113"/>
    </row>
    <row r="19" spans="1:12" ht="30" customHeight="1">
      <c r="B19" s="830" t="s">
        <v>539</v>
      </c>
      <c r="C19" s="830"/>
      <c r="D19" s="830"/>
      <c r="E19" s="830"/>
      <c r="F19" s="830"/>
      <c r="G19" s="830"/>
      <c r="H19" s="830"/>
      <c r="I19" s="830"/>
      <c r="J19" s="830"/>
    </row>
    <row r="20" spans="1:12">
      <c r="B20" s="831" t="s">
        <v>551</v>
      </c>
      <c r="C20" s="832"/>
      <c r="D20" s="832"/>
      <c r="E20" s="77"/>
      <c r="F20" s="78"/>
      <c r="G20" s="78"/>
      <c r="H20" s="78"/>
      <c r="I20" s="78"/>
      <c r="J20" s="78"/>
    </row>
    <row r="21" spans="1:12" ht="22.5" customHeight="1">
      <c r="B21" s="833"/>
      <c r="C21" s="833"/>
      <c r="D21" s="833"/>
      <c r="E21" s="823" t="s">
        <v>66</v>
      </c>
      <c r="F21" s="824"/>
      <c r="G21" s="834"/>
      <c r="H21" s="823" t="s">
        <v>67</v>
      </c>
      <c r="I21" s="824"/>
      <c r="J21" s="824"/>
    </row>
    <row r="22" spans="1:12" ht="21.75" customHeight="1">
      <c r="B22" s="833"/>
      <c r="C22" s="833"/>
      <c r="D22" s="833"/>
      <c r="E22" s="825">
        <v>1</v>
      </c>
      <c r="F22" s="826"/>
      <c r="G22" s="827"/>
      <c r="H22" s="828" t="s">
        <v>60</v>
      </c>
      <c r="I22" s="829"/>
      <c r="J22" s="829"/>
    </row>
    <row r="23" spans="1:12" ht="21.75" customHeight="1">
      <c r="B23" s="62"/>
      <c r="C23" s="62"/>
      <c r="D23" s="62"/>
      <c r="E23" s="850">
        <v>2</v>
      </c>
      <c r="F23" s="851"/>
      <c r="G23" s="852"/>
      <c r="H23" s="881" t="s">
        <v>60</v>
      </c>
      <c r="I23" s="787"/>
      <c r="J23" s="787"/>
    </row>
    <row r="24" spans="1:12" ht="21.75" customHeight="1">
      <c r="B24" s="62"/>
      <c r="C24" s="62"/>
      <c r="D24" s="62"/>
      <c r="E24" s="850">
        <v>3</v>
      </c>
      <c r="F24" s="851"/>
      <c r="G24" s="852"/>
      <c r="H24" s="881" t="s">
        <v>60</v>
      </c>
      <c r="I24" s="787"/>
      <c r="J24" s="787"/>
    </row>
    <row r="25" spans="1:12" ht="21.75" customHeight="1">
      <c r="B25" s="62"/>
      <c r="C25" s="62"/>
      <c r="D25" s="62"/>
      <c r="E25" s="850">
        <v>4</v>
      </c>
      <c r="F25" s="851"/>
      <c r="G25" s="852"/>
      <c r="H25" s="881" t="s">
        <v>60</v>
      </c>
      <c r="I25" s="787"/>
      <c r="J25" s="787"/>
    </row>
    <row r="26" spans="1:12" ht="15.75" customHeight="1">
      <c r="A26" s="28"/>
      <c r="B26" s="55"/>
      <c r="C26" s="55"/>
      <c r="D26" s="55"/>
      <c r="E26" s="850">
        <v>5</v>
      </c>
      <c r="F26" s="851"/>
      <c r="G26" s="852"/>
      <c r="H26" s="881" t="s">
        <v>60</v>
      </c>
      <c r="I26" s="787"/>
      <c r="J26" s="787"/>
    </row>
    <row r="27" spans="1:12" ht="7.5" customHeight="1">
      <c r="B27" s="59"/>
      <c r="C27" s="59"/>
      <c r="D27" s="59"/>
      <c r="E27" s="80"/>
      <c r="F27" s="81"/>
      <c r="G27" s="82"/>
      <c r="H27" s="75"/>
      <c r="I27" s="76"/>
      <c r="J27" s="76"/>
    </row>
    <row r="28" spans="1:12" ht="9" customHeight="1">
      <c r="A28" s="113"/>
      <c r="B28" s="63"/>
      <c r="C28" s="63"/>
      <c r="D28" s="63"/>
      <c r="E28" s="66"/>
      <c r="F28" s="63"/>
      <c r="G28" s="63"/>
      <c r="H28" s="63"/>
      <c r="I28" s="63"/>
      <c r="J28" s="63"/>
      <c r="K28" s="113"/>
    </row>
    <row r="29" spans="1:12">
      <c r="A29" s="113"/>
      <c r="B29" s="818" t="s">
        <v>552</v>
      </c>
      <c r="C29" s="819"/>
      <c r="D29" s="819"/>
      <c r="E29" s="820"/>
      <c r="F29" s="821"/>
      <c r="G29" s="821"/>
      <c r="H29" s="821"/>
      <c r="I29" s="821"/>
      <c r="J29" s="821"/>
    </row>
    <row r="30" spans="1:12" ht="14.25" customHeight="1">
      <c r="A30" s="113"/>
      <c r="B30" s="819"/>
      <c r="C30" s="819"/>
      <c r="D30" s="819"/>
      <c r="E30" s="820"/>
      <c r="F30" s="821"/>
      <c r="G30" s="821"/>
      <c r="H30" s="821"/>
      <c r="I30" s="821"/>
      <c r="J30" s="821"/>
    </row>
    <row r="31" spans="1:12" ht="8.25" customHeight="1">
      <c r="A31" s="113"/>
      <c r="B31" s="64"/>
      <c r="C31" s="64"/>
      <c r="D31" s="64"/>
      <c r="E31" s="67"/>
      <c r="F31" s="65"/>
      <c r="G31" s="65"/>
      <c r="H31" s="65"/>
      <c r="I31" s="65"/>
      <c r="J31" s="65"/>
      <c r="K31" s="113"/>
    </row>
    <row r="32" spans="1:12" ht="30" customHeight="1">
      <c r="A32" s="102"/>
      <c r="B32" s="849" t="s">
        <v>540</v>
      </c>
      <c r="C32" s="849"/>
      <c r="D32" s="849"/>
      <c r="E32" s="849"/>
      <c r="F32" s="849"/>
      <c r="G32" s="849"/>
      <c r="H32" s="849"/>
      <c r="I32" s="849"/>
      <c r="J32" s="849"/>
      <c r="L32" s="138"/>
    </row>
    <row r="33" spans="1:12" ht="25.5" customHeight="1">
      <c r="A33" s="28"/>
      <c r="B33" s="848" t="s">
        <v>541</v>
      </c>
      <c r="C33" s="848"/>
      <c r="D33" s="848"/>
      <c r="E33" s="848"/>
      <c r="F33" s="848"/>
      <c r="G33" s="848"/>
      <c r="H33" s="848"/>
      <c r="I33" s="848"/>
      <c r="J33" s="848"/>
      <c r="K33" s="113"/>
      <c r="L33" s="133"/>
    </row>
    <row r="34" spans="1:12" ht="9" customHeight="1">
      <c r="A34" s="28"/>
      <c r="B34" s="63"/>
      <c r="C34" s="63"/>
      <c r="D34" s="63"/>
      <c r="E34" s="853"/>
      <c r="F34" s="854"/>
      <c r="G34" s="854"/>
      <c r="H34" s="854"/>
      <c r="I34" s="854"/>
      <c r="J34" s="854"/>
      <c r="L34" s="57"/>
    </row>
    <row r="35" spans="1:12">
      <c r="A35" s="28"/>
      <c r="B35" s="818" t="s">
        <v>553</v>
      </c>
      <c r="C35" s="819"/>
      <c r="D35" s="819"/>
      <c r="E35" s="855"/>
      <c r="F35" s="856"/>
      <c r="G35" s="856"/>
      <c r="H35" s="856"/>
      <c r="I35" s="856"/>
      <c r="J35" s="856"/>
      <c r="L35" s="55"/>
    </row>
    <row r="36" spans="1:12" ht="14.25" customHeight="1">
      <c r="A36" s="28"/>
      <c r="B36" s="819"/>
      <c r="C36" s="819"/>
      <c r="D36" s="819"/>
      <c r="E36" s="855"/>
      <c r="F36" s="856"/>
      <c r="G36" s="856"/>
      <c r="H36" s="856"/>
      <c r="I36" s="856"/>
      <c r="J36" s="856"/>
      <c r="L36" s="55"/>
    </row>
    <row r="37" spans="1:12" ht="8.25" customHeight="1">
      <c r="A37" s="28"/>
      <c r="B37" s="64"/>
      <c r="C37" s="64"/>
      <c r="D37" s="64"/>
      <c r="E37" s="857"/>
      <c r="F37" s="858"/>
      <c r="G37" s="858"/>
      <c r="H37" s="858"/>
      <c r="I37" s="858"/>
      <c r="J37" s="858"/>
      <c r="K37" s="113"/>
      <c r="L37" s="56"/>
    </row>
    <row r="38" spans="1:12" ht="23.25" customHeight="1">
      <c r="B38" s="848" t="s">
        <v>542</v>
      </c>
      <c r="C38" s="848"/>
      <c r="D38" s="848"/>
      <c r="E38" s="848"/>
      <c r="F38" s="848"/>
      <c r="G38" s="848"/>
      <c r="H38" s="848"/>
      <c r="I38" s="848"/>
      <c r="J38" s="848"/>
      <c r="L38" s="133"/>
    </row>
    <row r="39" spans="1:12" ht="15" customHeight="1">
      <c r="B39" s="865" t="s">
        <v>554</v>
      </c>
      <c r="C39" s="865"/>
      <c r="D39" s="865"/>
      <c r="E39" s="882" t="s">
        <v>83</v>
      </c>
      <c r="F39" s="873"/>
      <c r="G39" s="873"/>
      <c r="H39" s="873" t="s">
        <v>84</v>
      </c>
      <c r="I39" s="873"/>
      <c r="J39" s="873"/>
      <c r="K39" s="113"/>
      <c r="L39" s="132"/>
    </row>
    <row r="40" spans="1:12">
      <c r="B40" s="866"/>
      <c r="C40" s="866"/>
      <c r="D40" s="866"/>
      <c r="E40" s="883"/>
      <c r="F40" s="874"/>
      <c r="G40" s="874"/>
      <c r="H40" s="874"/>
      <c r="I40" s="874"/>
      <c r="J40" s="874"/>
      <c r="L40" s="137"/>
    </row>
    <row r="41" spans="1:12">
      <c r="B41" s="866"/>
      <c r="C41" s="866"/>
      <c r="D41" s="866"/>
      <c r="E41" s="875" t="s">
        <v>60</v>
      </c>
      <c r="F41" s="860"/>
      <c r="G41" s="876"/>
      <c r="H41" s="859"/>
      <c r="I41" s="860"/>
      <c r="J41" s="860"/>
      <c r="L41" s="135"/>
    </row>
    <row r="42" spans="1:12" ht="18" customHeight="1">
      <c r="A42" s="127"/>
      <c r="B42" s="54"/>
      <c r="C42" s="54"/>
      <c r="D42" s="54"/>
      <c r="E42" s="877"/>
      <c r="F42" s="862"/>
      <c r="G42" s="878"/>
      <c r="H42" s="861"/>
      <c r="I42" s="862"/>
      <c r="J42" s="862"/>
      <c r="K42" s="113"/>
      <c r="L42" s="131"/>
    </row>
    <row r="43" spans="1:12">
      <c r="A43" s="113"/>
      <c r="B43" s="54"/>
      <c r="C43" s="54"/>
      <c r="D43" s="54"/>
      <c r="E43" s="877"/>
      <c r="F43" s="862"/>
      <c r="G43" s="878"/>
      <c r="H43" s="861"/>
      <c r="I43" s="862"/>
      <c r="J43" s="862"/>
      <c r="L43" s="131"/>
    </row>
    <row r="44" spans="1:12">
      <c r="A44" s="113"/>
      <c r="B44" s="54"/>
      <c r="C44" s="54"/>
      <c r="D44" s="54"/>
      <c r="E44" s="877"/>
      <c r="F44" s="862"/>
      <c r="G44" s="878"/>
      <c r="H44" s="861"/>
      <c r="I44" s="862"/>
      <c r="J44" s="862"/>
      <c r="K44" s="113"/>
      <c r="L44" s="131"/>
    </row>
    <row r="45" spans="1:12">
      <c r="A45" s="113"/>
      <c r="B45" s="54"/>
      <c r="C45" s="54"/>
      <c r="D45" s="54"/>
      <c r="E45" s="877"/>
      <c r="F45" s="862"/>
      <c r="G45" s="878"/>
      <c r="H45" s="861"/>
      <c r="I45" s="862"/>
      <c r="J45" s="862"/>
      <c r="L45" s="131"/>
    </row>
    <row r="46" spans="1:12">
      <c r="A46" s="113"/>
      <c r="B46" s="54"/>
      <c r="C46" s="54"/>
      <c r="D46" s="54"/>
      <c r="E46" s="877"/>
      <c r="F46" s="862"/>
      <c r="G46" s="878"/>
      <c r="H46" s="861"/>
      <c r="I46" s="862"/>
      <c r="J46" s="862"/>
      <c r="L46" s="131"/>
    </row>
    <row r="47" spans="1:12">
      <c r="A47" s="113"/>
      <c r="B47" s="54"/>
      <c r="C47" s="54"/>
      <c r="D47" s="54"/>
      <c r="E47" s="877"/>
      <c r="F47" s="862"/>
      <c r="G47" s="878"/>
      <c r="H47" s="861"/>
      <c r="I47" s="862"/>
      <c r="J47" s="862"/>
      <c r="K47" s="113"/>
      <c r="L47" s="131"/>
    </row>
    <row r="48" spans="1:12" ht="18.75" customHeight="1">
      <c r="A48" s="113"/>
      <c r="B48" s="59"/>
      <c r="C48" s="59"/>
      <c r="D48" s="59"/>
      <c r="E48" s="879"/>
      <c r="F48" s="864"/>
      <c r="G48" s="880"/>
      <c r="H48" s="863"/>
      <c r="I48" s="864"/>
      <c r="J48" s="864"/>
      <c r="L48" s="81"/>
    </row>
    <row r="49" spans="1:12" ht="18.75" customHeight="1">
      <c r="A49" s="113"/>
      <c r="B49" s="830" t="s">
        <v>548</v>
      </c>
      <c r="C49" s="830"/>
      <c r="D49" s="830"/>
      <c r="E49" s="830"/>
      <c r="F49" s="830"/>
      <c r="G49" s="830"/>
      <c r="H49" s="830"/>
      <c r="I49" s="830"/>
      <c r="J49" s="830"/>
      <c r="L49" s="131"/>
    </row>
    <row r="50" spans="1:12" ht="9" customHeight="1">
      <c r="A50" s="113"/>
      <c r="B50" s="840" t="s">
        <v>555</v>
      </c>
      <c r="C50" s="840"/>
      <c r="D50" s="841"/>
      <c r="E50" s="867"/>
      <c r="F50" s="868"/>
      <c r="G50" s="868"/>
      <c r="H50" s="868"/>
      <c r="I50" s="868"/>
      <c r="J50" s="868"/>
      <c r="K50" s="113"/>
      <c r="L50" s="52"/>
    </row>
    <row r="51" spans="1:12" ht="15" customHeight="1">
      <c r="A51" s="113"/>
      <c r="B51" s="799"/>
      <c r="C51" s="799"/>
      <c r="D51" s="842"/>
      <c r="E51" s="869"/>
      <c r="F51" s="870"/>
      <c r="G51" s="870"/>
      <c r="H51" s="870"/>
      <c r="I51" s="870"/>
      <c r="J51" s="870"/>
      <c r="L51" s="119"/>
    </row>
    <row r="52" spans="1:12" ht="14.25" customHeight="1">
      <c r="A52" s="113"/>
      <c r="B52" s="799"/>
      <c r="C52" s="799"/>
      <c r="D52" s="842"/>
      <c r="E52" s="869"/>
      <c r="F52" s="870"/>
      <c r="G52" s="870"/>
      <c r="H52" s="870"/>
      <c r="I52" s="870"/>
      <c r="J52" s="870"/>
      <c r="K52" s="113"/>
      <c r="L52" s="119"/>
    </row>
    <row r="53" spans="1:12" ht="8.25" customHeight="1">
      <c r="A53" s="113"/>
      <c r="B53" s="843"/>
      <c r="C53" s="843"/>
      <c r="D53" s="844"/>
      <c r="E53" s="871"/>
      <c r="F53" s="872"/>
      <c r="G53" s="872"/>
      <c r="H53" s="872"/>
      <c r="I53" s="872"/>
      <c r="J53" s="872"/>
      <c r="L53" s="136"/>
    </row>
    <row r="54" spans="1:12" ht="23.25" customHeight="1">
      <c r="B54" s="830" t="s">
        <v>543</v>
      </c>
      <c r="C54" s="830"/>
      <c r="D54" s="830"/>
      <c r="E54" s="830"/>
      <c r="F54" s="830"/>
      <c r="G54" s="830"/>
      <c r="H54" s="830"/>
      <c r="I54" s="830"/>
      <c r="J54" s="830"/>
      <c r="K54" s="113"/>
      <c r="L54" s="134"/>
    </row>
    <row r="55" spans="1:12" ht="9" customHeight="1">
      <c r="A55" s="113"/>
      <c r="B55" s="63"/>
      <c r="C55" s="63"/>
      <c r="D55" s="63"/>
      <c r="E55" s="66"/>
      <c r="F55" s="63"/>
      <c r="G55" s="63"/>
      <c r="H55" s="63"/>
      <c r="I55" s="63"/>
      <c r="J55" s="63"/>
      <c r="K55" s="113"/>
      <c r="L55" s="57"/>
    </row>
    <row r="56" spans="1:12">
      <c r="A56" s="113"/>
      <c r="B56" s="818" t="s">
        <v>556</v>
      </c>
      <c r="C56" s="819"/>
      <c r="D56" s="819"/>
      <c r="E56" s="820"/>
      <c r="F56" s="821"/>
      <c r="G56" s="821"/>
      <c r="H56" s="821"/>
      <c r="I56" s="821"/>
      <c r="J56" s="821"/>
      <c r="K56" s="113"/>
      <c r="L56" s="55"/>
    </row>
    <row r="57" spans="1:12" ht="14.25" customHeight="1">
      <c r="A57" s="113"/>
      <c r="B57" s="819"/>
      <c r="C57" s="819"/>
      <c r="D57" s="819"/>
      <c r="E57" s="820"/>
      <c r="F57" s="821"/>
      <c r="G57" s="821"/>
      <c r="H57" s="821"/>
      <c r="I57" s="821"/>
      <c r="J57" s="821"/>
      <c r="K57" s="113"/>
      <c r="L57" s="55"/>
    </row>
    <row r="58" spans="1:12" ht="8.25" customHeight="1">
      <c r="A58" s="113"/>
      <c r="B58" s="64"/>
      <c r="C58" s="64"/>
      <c r="D58" s="64"/>
      <c r="E58" s="67"/>
      <c r="F58" s="65"/>
      <c r="G58" s="65"/>
      <c r="H58" s="65"/>
      <c r="I58" s="65"/>
      <c r="J58" s="65"/>
      <c r="K58" s="113"/>
      <c r="L58" s="56"/>
    </row>
    <row r="59" spans="1:12" ht="15" customHeight="1">
      <c r="B59" s="838" t="s">
        <v>557</v>
      </c>
      <c r="C59" s="838"/>
      <c r="D59" s="839"/>
      <c r="E59" s="845" t="s">
        <v>60</v>
      </c>
      <c r="F59" s="845"/>
      <c r="G59" s="845"/>
      <c r="H59" s="845"/>
      <c r="I59" s="845"/>
      <c r="J59" s="845"/>
      <c r="K59" s="119"/>
      <c r="L59" s="139"/>
    </row>
    <row r="60" spans="1:12">
      <c r="B60" s="802"/>
      <c r="C60" s="802"/>
      <c r="D60" s="803"/>
      <c r="E60" s="846"/>
      <c r="F60" s="846"/>
      <c r="G60" s="846"/>
      <c r="H60" s="846"/>
      <c r="I60" s="846"/>
      <c r="J60" s="846"/>
      <c r="K60" s="119"/>
      <c r="L60" s="119"/>
    </row>
    <row r="61" spans="1:12">
      <c r="A61" s="113"/>
      <c r="B61" s="804"/>
      <c r="C61" s="804"/>
      <c r="D61" s="805"/>
      <c r="E61" s="847"/>
      <c r="F61" s="847"/>
      <c r="G61" s="847"/>
      <c r="H61" s="847"/>
      <c r="I61" s="847"/>
      <c r="J61" s="847"/>
      <c r="K61" s="119"/>
      <c r="L61" s="140"/>
    </row>
    <row r="62" spans="1:12" ht="15.75" customHeight="1">
      <c r="A62" s="113"/>
      <c r="B62" s="118"/>
      <c r="C62" s="118"/>
      <c r="D62" s="118"/>
      <c r="E62" s="14"/>
      <c r="F62" s="14"/>
      <c r="G62" s="14"/>
      <c r="H62" s="14"/>
      <c r="I62" s="14"/>
      <c r="J62" s="14"/>
      <c r="K62" s="13"/>
      <c r="L62" s="13"/>
    </row>
    <row r="63" spans="1:12" ht="20.100000000000001" customHeight="1">
      <c r="B63" s="21"/>
      <c r="C63" s="21"/>
      <c r="D63" s="128"/>
      <c r="E63" s="128"/>
      <c r="F63" s="91"/>
      <c r="G63" s="91"/>
      <c r="H63" s="119"/>
      <c r="I63" s="119"/>
      <c r="J63" s="119"/>
      <c r="K63" s="113"/>
    </row>
    <row r="64" spans="1:12" ht="15.75" customHeight="1">
      <c r="B64" s="128"/>
      <c r="C64" s="128"/>
      <c r="F64" s="129"/>
      <c r="G64" s="129"/>
      <c r="H64" s="129"/>
      <c r="I64" s="129"/>
      <c r="J64" s="129"/>
    </row>
    <row r="77" spans="5:10">
      <c r="E77" s="28"/>
      <c r="F77" s="28"/>
      <c r="G77" s="28"/>
      <c r="H77" s="28"/>
      <c r="I77" s="28"/>
      <c r="J77" s="28"/>
    </row>
    <row r="78" spans="5:10">
      <c r="E78" s="28"/>
      <c r="F78" s="28"/>
      <c r="G78" s="28"/>
      <c r="H78" s="28"/>
      <c r="I78" s="28"/>
      <c r="J78" s="28"/>
    </row>
  </sheetData>
  <customSheetViews>
    <customSheetView guid="{E843D2E1-12C3-478A-96E0-24DDB019A8A2}" scale="80" showPageBreaks="1" showGridLines="0" showRowCol="0" hiddenColumns="1" state="hidden" topLeftCell="A25">
      <selection activeCell="B62" sqref="B62"/>
      <pageMargins left="0.19685039370078741" right="0.31496062992125984" top="0.2" bottom="0.25" header="0.1" footer="0.15"/>
      <pageSetup scale="70" orientation="portrait" r:id="rId1"/>
    </customSheetView>
    <customSheetView guid="{FABF8ABF-422B-4505-A28E-8C6750E4CAAD}" scale="80" showGridLines="0" showRowCol="0" hiddenColumns="1" state="hidden" topLeftCell="A25">
      <selection activeCell="B62" sqref="B62"/>
      <pageMargins left="0.19685039370078741" right="0.31496062992125984" top="0.2" bottom="0.25" header="0.1" footer="0.15"/>
      <pageSetup scale="70" orientation="portrait" r:id="rId2"/>
    </customSheetView>
    <customSheetView guid="{3EBA94DB-5D21-404C-94B7-73E0B6599915}" scale="80" showGridLines="0" showRowCol="0" hiddenColumns="1" state="hidden" topLeftCell="A25">
      <selection activeCell="B62" sqref="B62"/>
      <pageMargins left="0.19685039370078741" right="0.31496062992125984" top="0.2" bottom="0.25" header="0.1" footer="0.15"/>
      <pageSetup scale="70" orientation="portrait" r:id="rId3"/>
    </customSheetView>
  </customSheetViews>
  <mergeCells count="42">
    <mergeCell ref="H25:J25"/>
    <mergeCell ref="E23:G23"/>
    <mergeCell ref="E24:G24"/>
    <mergeCell ref="E25:G25"/>
    <mergeCell ref="H23:J23"/>
    <mergeCell ref="H24:J24"/>
    <mergeCell ref="E26:G26"/>
    <mergeCell ref="E34:J37"/>
    <mergeCell ref="H41:J48"/>
    <mergeCell ref="B39:D41"/>
    <mergeCell ref="E50:J53"/>
    <mergeCell ref="H39:J40"/>
    <mergeCell ref="E41:G48"/>
    <mergeCell ref="H26:J26"/>
    <mergeCell ref="B35:D36"/>
    <mergeCell ref="B38:J38"/>
    <mergeCell ref="E39:G40"/>
    <mergeCell ref="B49:J49"/>
    <mergeCell ref="B59:D61"/>
    <mergeCell ref="B50:D53"/>
    <mergeCell ref="E59:J61"/>
    <mergeCell ref="B33:J33"/>
    <mergeCell ref="B32:J32"/>
    <mergeCell ref="B56:D57"/>
    <mergeCell ref="E56:J57"/>
    <mergeCell ref="B54:J54"/>
    <mergeCell ref="D4:I4"/>
    <mergeCell ref="D5:I5"/>
    <mergeCell ref="B29:D30"/>
    <mergeCell ref="E29:J30"/>
    <mergeCell ref="B10:J10"/>
    <mergeCell ref="H21:J21"/>
    <mergeCell ref="E22:G22"/>
    <mergeCell ref="H22:J22"/>
    <mergeCell ref="B16:D17"/>
    <mergeCell ref="E16:J17"/>
    <mergeCell ref="B19:J19"/>
    <mergeCell ref="B20:D22"/>
    <mergeCell ref="E21:G21"/>
    <mergeCell ref="B9:J9"/>
    <mergeCell ref="B11:D13"/>
    <mergeCell ref="E12:J13"/>
  </mergeCells>
  <pageMargins left="0.19685039370078741" right="0.31496062992125984" top="0.2" bottom="0.25" header="0.1" footer="0.15"/>
  <pageSetup scale="70" orientation="portrait" r:id="rId4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A1:O167"/>
  <sheetViews>
    <sheetView showGridLines="0" showRowColHeaders="0" topLeftCell="A40" zoomScale="80" zoomScaleNormal="80" workbookViewId="0">
      <selection activeCell="D13" sqref="D13:M13"/>
    </sheetView>
  </sheetViews>
  <sheetFormatPr baseColWidth="10" defaultColWidth="0" defaultRowHeight="15"/>
  <cols>
    <col min="1" max="1" width="9.7109375" customWidth="1"/>
    <col min="2" max="2" width="4.42578125" customWidth="1"/>
    <col min="3" max="4" width="19" customWidth="1"/>
    <col min="5" max="5" width="9.7109375" customWidth="1"/>
    <col min="6" max="7" width="10.7109375" customWidth="1"/>
    <col min="8" max="8" width="13.140625" customWidth="1"/>
    <col min="9" max="10" width="11.42578125" customWidth="1"/>
    <col min="11" max="11" width="16.28515625" customWidth="1"/>
    <col min="12" max="12" width="14.42578125" customWidth="1"/>
    <col min="13" max="13" width="6.42578125" customWidth="1"/>
    <col min="14" max="14" width="11.42578125" customWidth="1"/>
  </cols>
  <sheetData>
    <row r="1" spans="1:15" ht="15" customHeight="1"/>
    <row r="2" spans="1:15" ht="15" customHeight="1"/>
    <row r="3" spans="1:15" ht="15.75" customHeight="1" thickBot="1"/>
    <row r="4" spans="1:15" ht="31.5" customHeight="1" thickTop="1" thickBot="1">
      <c r="D4" s="808" t="s">
        <v>135</v>
      </c>
      <c r="E4" s="808"/>
      <c r="F4" s="808"/>
      <c r="G4" s="808"/>
      <c r="H4" s="808"/>
      <c r="I4" s="808"/>
      <c r="J4" s="808"/>
      <c r="K4" s="808"/>
    </row>
    <row r="5" spans="1:15" ht="18" customHeight="1" thickTop="1">
      <c r="D5" s="892" t="s">
        <v>63</v>
      </c>
      <c r="E5" s="892"/>
      <c r="F5" s="892"/>
      <c r="G5" s="892"/>
      <c r="H5" s="892"/>
      <c r="I5" s="892"/>
      <c r="J5" s="892"/>
      <c r="K5" s="892"/>
    </row>
    <row r="6" spans="1:15" ht="9" customHeight="1">
      <c r="D6" s="29"/>
      <c r="E6" s="29"/>
      <c r="F6" s="29"/>
      <c r="G6" s="29"/>
    </row>
    <row r="7" spans="1:15" ht="9" customHeight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5" ht="9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5" ht="26.25" customHeight="1">
      <c r="B9" s="916" t="s">
        <v>558</v>
      </c>
      <c r="C9" s="917"/>
      <c r="D9" s="897" t="s">
        <v>136</v>
      </c>
      <c r="E9" s="840"/>
      <c r="F9" s="840"/>
      <c r="G9" s="840"/>
      <c r="H9" s="840"/>
      <c r="I9" s="840"/>
      <c r="J9" s="840"/>
      <c r="K9" s="840"/>
      <c r="L9" s="840"/>
      <c r="M9" s="840"/>
    </row>
    <row r="10" spans="1:15" ht="27.75" customHeight="1">
      <c r="A10" s="28"/>
      <c r="B10" s="918"/>
      <c r="C10" s="919"/>
      <c r="D10" s="898" t="s">
        <v>68</v>
      </c>
      <c r="E10" s="899"/>
      <c r="F10" s="78"/>
      <c r="G10" s="78"/>
      <c r="H10" s="78"/>
      <c r="I10" s="900" t="s">
        <v>508</v>
      </c>
      <c r="J10" s="901"/>
      <c r="K10" s="901"/>
      <c r="L10" s="901"/>
      <c r="M10" s="901"/>
      <c r="O10" s="15"/>
    </row>
    <row r="11" spans="1:15" ht="20.100000000000001" customHeight="1">
      <c r="A11" s="28"/>
      <c r="B11" s="918"/>
      <c r="C11" s="919"/>
      <c r="D11" s="881" t="s">
        <v>60</v>
      </c>
      <c r="E11" s="787"/>
      <c r="F11" s="787"/>
      <c r="G11" s="787"/>
      <c r="H11" s="787"/>
      <c r="I11" s="787"/>
      <c r="J11" s="787"/>
      <c r="K11" s="787"/>
      <c r="L11" s="787"/>
      <c r="M11" s="787"/>
    </row>
    <row r="12" spans="1:15" ht="20.100000000000001" customHeight="1">
      <c r="A12" s="28"/>
      <c r="B12" s="918"/>
      <c r="C12" s="919"/>
      <c r="D12" s="820" t="s">
        <v>60</v>
      </c>
      <c r="E12" s="821"/>
      <c r="F12" s="821"/>
      <c r="G12" s="821"/>
      <c r="H12" s="821"/>
      <c r="I12" s="821"/>
      <c r="J12" s="821"/>
      <c r="K12" s="821"/>
      <c r="L12" s="821"/>
      <c r="M12" s="821"/>
    </row>
    <row r="13" spans="1:15" ht="20.100000000000001" customHeight="1">
      <c r="A13" s="28"/>
      <c r="B13" s="918"/>
      <c r="C13" s="919"/>
      <c r="D13" s="820" t="s">
        <v>60</v>
      </c>
      <c r="E13" s="821"/>
      <c r="F13" s="821"/>
      <c r="G13" s="821"/>
      <c r="H13" s="821"/>
      <c r="I13" s="821"/>
      <c r="J13" s="821"/>
      <c r="K13" s="821"/>
      <c r="L13" s="821"/>
      <c r="M13" s="821"/>
    </row>
    <row r="14" spans="1:15" ht="20.100000000000001" customHeight="1">
      <c r="A14" s="28"/>
      <c r="B14" s="918"/>
      <c r="C14" s="919"/>
      <c r="D14" s="820" t="s">
        <v>60</v>
      </c>
      <c r="E14" s="821"/>
      <c r="F14" s="821"/>
      <c r="G14" s="821"/>
      <c r="H14" s="821"/>
      <c r="I14" s="821"/>
      <c r="J14" s="821"/>
      <c r="K14" s="821"/>
      <c r="L14" s="821"/>
      <c r="M14" s="821"/>
    </row>
    <row r="15" spans="1:15" ht="20.100000000000001" customHeight="1">
      <c r="A15" s="28"/>
      <c r="B15" s="918"/>
      <c r="C15" s="919"/>
      <c r="D15" s="820" t="s">
        <v>60</v>
      </c>
      <c r="E15" s="821"/>
      <c r="F15" s="821"/>
      <c r="G15" s="821"/>
      <c r="H15" s="821"/>
      <c r="I15" s="821"/>
      <c r="J15" s="821"/>
      <c r="K15" s="821"/>
      <c r="L15" s="821"/>
      <c r="M15" s="821"/>
    </row>
    <row r="16" spans="1:15" ht="20.100000000000001" customHeight="1">
      <c r="A16" s="28"/>
      <c r="B16" s="918"/>
      <c r="C16" s="919"/>
      <c r="D16" s="820" t="s">
        <v>60</v>
      </c>
      <c r="E16" s="821"/>
      <c r="F16" s="821"/>
      <c r="G16" s="821"/>
      <c r="H16" s="821"/>
      <c r="I16" s="821"/>
      <c r="J16" s="821"/>
      <c r="K16" s="821"/>
      <c r="L16" s="821"/>
      <c r="M16" s="821"/>
    </row>
    <row r="17" spans="1:13" ht="20.100000000000001" customHeight="1">
      <c r="A17" s="28"/>
      <c r="B17" s="918"/>
      <c r="C17" s="919"/>
      <c r="D17" s="820" t="s">
        <v>60</v>
      </c>
      <c r="E17" s="821"/>
      <c r="F17" s="821"/>
      <c r="G17" s="821"/>
      <c r="H17" s="821"/>
      <c r="I17" s="821"/>
      <c r="J17" s="821"/>
      <c r="K17" s="821"/>
      <c r="L17" s="821"/>
      <c r="M17" s="821"/>
    </row>
    <row r="18" spans="1:13" ht="20.100000000000001" customHeight="1">
      <c r="A18" s="28"/>
      <c r="B18" s="918"/>
      <c r="C18" s="919"/>
      <c r="D18" s="884" t="s">
        <v>60</v>
      </c>
      <c r="E18" s="885"/>
      <c r="F18" s="885"/>
      <c r="G18" s="885"/>
      <c r="H18" s="885"/>
      <c r="I18" s="885"/>
      <c r="J18" s="885"/>
      <c r="K18" s="885"/>
      <c r="L18" s="885"/>
      <c r="M18" s="885"/>
    </row>
    <row r="19" spans="1:13" ht="29.25" customHeight="1">
      <c r="A19" s="28"/>
      <c r="B19" s="918"/>
      <c r="C19" s="919"/>
      <c r="D19" s="893" t="s">
        <v>69</v>
      </c>
      <c r="E19" s="894"/>
      <c r="F19" s="894"/>
      <c r="G19" s="894"/>
      <c r="H19" s="894"/>
      <c r="I19" s="894"/>
      <c r="J19" s="894"/>
      <c r="K19" s="894"/>
      <c r="L19" s="894"/>
      <c r="M19" s="894"/>
    </row>
    <row r="20" spans="1:13" ht="20.100000000000001" customHeight="1">
      <c r="A20" s="28"/>
      <c r="B20" s="918"/>
      <c r="C20" s="919"/>
      <c r="D20" s="886" t="s">
        <v>60</v>
      </c>
      <c r="E20" s="887"/>
      <c r="F20" s="887"/>
      <c r="G20" s="887"/>
      <c r="H20" s="887"/>
      <c r="I20" s="887"/>
      <c r="J20" s="887"/>
      <c r="K20" s="887"/>
      <c r="L20" s="887"/>
      <c r="M20" s="887"/>
    </row>
    <row r="21" spans="1:13" ht="20.100000000000001" customHeight="1">
      <c r="A21" s="28"/>
      <c r="B21" s="918"/>
      <c r="C21" s="919"/>
      <c r="D21" s="886"/>
      <c r="E21" s="887"/>
      <c r="F21" s="887"/>
      <c r="G21" s="887"/>
      <c r="H21" s="887"/>
      <c r="I21" s="887"/>
      <c r="J21" s="887"/>
      <c r="K21" s="887"/>
      <c r="L21" s="887"/>
      <c r="M21" s="887"/>
    </row>
    <row r="22" spans="1:13" ht="20.100000000000001" customHeight="1">
      <c r="A22" s="28"/>
      <c r="B22" s="918"/>
      <c r="C22" s="919"/>
      <c r="D22" s="886"/>
      <c r="E22" s="887"/>
      <c r="F22" s="887"/>
      <c r="G22" s="887"/>
      <c r="H22" s="887"/>
      <c r="I22" s="887"/>
      <c r="J22" s="887"/>
      <c r="K22" s="887"/>
      <c r="L22" s="887"/>
      <c r="M22" s="887"/>
    </row>
    <row r="23" spans="1:13" ht="20.100000000000001" customHeight="1">
      <c r="A23" s="28"/>
      <c r="B23" s="918"/>
      <c r="C23" s="919"/>
      <c r="D23" s="886"/>
      <c r="E23" s="887"/>
      <c r="F23" s="887"/>
      <c r="G23" s="887"/>
      <c r="H23" s="887"/>
      <c r="I23" s="887"/>
      <c r="J23" s="887"/>
      <c r="K23" s="887"/>
      <c r="L23" s="887"/>
      <c r="M23" s="887"/>
    </row>
    <row r="24" spans="1:13" ht="20.100000000000001" customHeight="1">
      <c r="A24" s="28"/>
      <c r="B24" s="918"/>
      <c r="C24" s="919"/>
      <c r="D24" s="886"/>
      <c r="E24" s="887"/>
      <c r="F24" s="887"/>
      <c r="G24" s="887"/>
      <c r="H24" s="887"/>
      <c r="I24" s="887"/>
      <c r="J24" s="887"/>
      <c r="K24" s="887"/>
      <c r="L24" s="887"/>
      <c r="M24" s="887"/>
    </row>
    <row r="25" spans="1:13" ht="20.100000000000001" customHeight="1">
      <c r="A25" s="28"/>
      <c r="B25" s="918"/>
      <c r="C25" s="919"/>
      <c r="D25" s="886"/>
      <c r="E25" s="887"/>
      <c r="F25" s="887"/>
      <c r="G25" s="887"/>
      <c r="H25" s="887"/>
      <c r="I25" s="887"/>
      <c r="J25" s="887"/>
      <c r="K25" s="887"/>
      <c r="L25" s="887"/>
      <c r="M25" s="887"/>
    </row>
    <row r="26" spans="1:13" ht="20.100000000000001" customHeight="1">
      <c r="A26" s="28"/>
      <c r="B26" s="918"/>
      <c r="C26" s="919"/>
      <c r="D26" s="886"/>
      <c r="E26" s="887"/>
      <c r="F26" s="887"/>
      <c r="G26" s="887"/>
      <c r="H26" s="887"/>
      <c r="I26" s="887"/>
      <c r="J26" s="887"/>
      <c r="K26" s="887"/>
      <c r="L26" s="887"/>
      <c r="M26" s="887"/>
    </row>
    <row r="27" spans="1:13" ht="20.100000000000001" customHeight="1">
      <c r="A27" s="28"/>
      <c r="B27" s="918"/>
      <c r="C27" s="919"/>
      <c r="D27" s="886"/>
      <c r="E27" s="887"/>
      <c r="F27" s="887"/>
      <c r="G27" s="887"/>
      <c r="H27" s="887"/>
      <c r="I27" s="887"/>
      <c r="J27" s="887"/>
      <c r="K27" s="887"/>
      <c r="L27" s="887"/>
      <c r="M27" s="887"/>
    </row>
    <row r="28" spans="1:13" ht="25.5" customHeight="1">
      <c r="A28" s="28"/>
      <c r="B28" s="918"/>
      <c r="C28" s="919"/>
      <c r="D28" s="922" t="s">
        <v>70</v>
      </c>
      <c r="E28" s="923"/>
      <c r="F28" s="923"/>
      <c r="G28" s="923"/>
      <c r="H28" s="923"/>
      <c r="I28" s="923"/>
      <c r="J28" s="923"/>
      <c r="K28" s="923"/>
      <c r="L28" s="923"/>
      <c r="M28" s="923"/>
    </row>
    <row r="29" spans="1:13" ht="20.100000000000001" customHeight="1">
      <c r="A29" s="28"/>
      <c r="B29" s="918"/>
      <c r="C29" s="919"/>
      <c r="D29" s="884" t="s">
        <v>60</v>
      </c>
      <c r="E29" s="885"/>
      <c r="F29" s="885"/>
      <c r="G29" s="885"/>
      <c r="H29" s="885"/>
      <c r="I29" s="885"/>
      <c r="J29" s="885"/>
      <c r="K29" s="885"/>
      <c r="L29" s="885"/>
      <c r="M29" s="885"/>
    </row>
    <row r="30" spans="1:13" ht="20.100000000000001" customHeight="1">
      <c r="A30" s="28"/>
      <c r="B30" s="918"/>
      <c r="C30" s="919"/>
      <c r="D30" s="884" t="s">
        <v>60</v>
      </c>
      <c r="E30" s="885"/>
      <c r="F30" s="885"/>
      <c r="G30" s="885"/>
      <c r="H30" s="885"/>
      <c r="I30" s="885"/>
      <c r="J30" s="885"/>
      <c r="K30" s="885"/>
      <c r="L30" s="885"/>
      <c r="M30" s="885"/>
    </row>
    <row r="31" spans="1:13" ht="20.100000000000001" customHeight="1">
      <c r="A31" s="28"/>
      <c r="B31" s="918"/>
      <c r="C31" s="919"/>
      <c r="D31" s="884" t="s">
        <v>60</v>
      </c>
      <c r="E31" s="885"/>
      <c r="F31" s="885"/>
      <c r="G31" s="885"/>
      <c r="H31" s="885"/>
      <c r="I31" s="885"/>
      <c r="J31" s="885"/>
      <c r="K31" s="885"/>
      <c r="L31" s="885"/>
      <c r="M31" s="885"/>
    </row>
    <row r="32" spans="1:13" ht="20.100000000000001" customHeight="1">
      <c r="A32" s="28"/>
      <c r="B32" s="918"/>
      <c r="C32" s="919"/>
      <c r="D32" s="884" t="s">
        <v>60</v>
      </c>
      <c r="E32" s="885"/>
      <c r="F32" s="885"/>
      <c r="G32" s="885"/>
      <c r="H32" s="885"/>
      <c r="I32" s="885"/>
      <c r="J32" s="885"/>
      <c r="K32" s="885"/>
      <c r="L32" s="885"/>
      <c r="M32" s="885"/>
    </row>
    <row r="33" spans="1:13" ht="20.100000000000001" customHeight="1">
      <c r="A33" s="28"/>
      <c r="B33" s="918"/>
      <c r="C33" s="919"/>
      <c r="D33" s="884" t="s">
        <v>60</v>
      </c>
      <c r="E33" s="885"/>
      <c r="F33" s="885"/>
      <c r="G33" s="885"/>
      <c r="H33" s="885"/>
      <c r="I33" s="885"/>
      <c r="J33" s="885"/>
      <c r="K33" s="885"/>
      <c r="L33" s="885"/>
      <c r="M33" s="885"/>
    </row>
    <row r="34" spans="1:13" ht="20.100000000000001" customHeight="1">
      <c r="A34" s="28"/>
      <c r="B34" s="918"/>
      <c r="C34" s="919"/>
      <c r="D34" s="884" t="s">
        <v>60</v>
      </c>
      <c r="E34" s="885"/>
      <c r="F34" s="885"/>
      <c r="G34" s="885"/>
      <c r="H34" s="885"/>
      <c r="I34" s="885"/>
      <c r="J34" s="885"/>
      <c r="K34" s="885"/>
      <c r="L34" s="885"/>
      <c r="M34" s="885"/>
    </row>
    <row r="35" spans="1:13" ht="20.100000000000001" customHeight="1">
      <c r="A35" s="28"/>
      <c r="B35" s="918"/>
      <c r="C35" s="919"/>
      <c r="D35" s="884" t="s">
        <v>60</v>
      </c>
      <c r="E35" s="885"/>
      <c r="F35" s="885"/>
      <c r="G35" s="885"/>
      <c r="H35" s="885"/>
      <c r="I35" s="885"/>
      <c r="J35" s="885"/>
      <c r="K35" s="885"/>
      <c r="L35" s="885"/>
      <c r="M35" s="885"/>
    </row>
    <row r="36" spans="1:13" ht="20.100000000000001" customHeight="1">
      <c r="A36" s="28"/>
      <c r="B36" s="918"/>
      <c r="C36" s="919"/>
      <c r="D36" s="884" t="s">
        <v>60</v>
      </c>
      <c r="E36" s="885"/>
      <c r="F36" s="885"/>
      <c r="G36" s="885"/>
      <c r="H36" s="885"/>
      <c r="I36" s="885"/>
      <c r="J36" s="885"/>
      <c r="K36" s="885"/>
      <c r="L36" s="885"/>
      <c r="M36" s="885"/>
    </row>
    <row r="37" spans="1:13" ht="26.25" customHeight="1">
      <c r="A37" s="28"/>
      <c r="B37" s="918"/>
      <c r="C37" s="919"/>
      <c r="D37" s="893" t="s">
        <v>71</v>
      </c>
      <c r="E37" s="894"/>
      <c r="F37" s="894"/>
      <c r="G37" s="894"/>
      <c r="H37" s="894"/>
      <c r="I37" s="894"/>
      <c r="J37" s="894"/>
      <c r="K37" s="894"/>
      <c r="L37" s="894"/>
      <c r="M37" s="894"/>
    </row>
    <row r="38" spans="1:13" ht="20.100000000000001" customHeight="1">
      <c r="A38" s="28"/>
      <c r="B38" s="918"/>
      <c r="C38" s="919"/>
      <c r="D38" s="895"/>
      <c r="E38" s="896"/>
      <c r="F38" s="896"/>
      <c r="G38" s="896"/>
      <c r="H38" s="896"/>
      <c r="I38" s="896"/>
      <c r="J38" s="896"/>
      <c r="K38" s="896"/>
      <c r="L38" s="896"/>
      <c r="M38" s="896"/>
    </row>
    <row r="39" spans="1:13" ht="20.100000000000001" customHeight="1">
      <c r="A39" s="28"/>
      <c r="B39" s="918"/>
      <c r="C39" s="919"/>
      <c r="D39" s="895"/>
      <c r="E39" s="896"/>
      <c r="F39" s="896"/>
      <c r="G39" s="896"/>
      <c r="H39" s="896"/>
      <c r="I39" s="896"/>
      <c r="J39" s="896"/>
      <c r="K39" s="896"/>
      <c r="L39" s="896"/>
      <c r="M39" s="896"/>
    </row>
    <row r="40" spans="1:13" ht="20.100000000000001" customHeight="1">
      <c r="A40" s="28"/>
      <c r="B40" s="918"/>
      <c r="C40" s="919"/>
      <c r="D40" s="895"/>
      <c r="E40" s="896"/>
      <c r="F40" s="896"/>
      <c r="G40" s="896"/>
      <c r="H40" s="896"/>
      <c r="I40" s="896"/>
      <c r="J40" s="896"/>
      <c r="K40" s="896"/>
      <c r="L40" s="896"/>
      <c r="M40" s="896"/>
    </row>
    <row r="41" spans="1:13" ht="20.100000000000001" customHeight="1">
      <c r="A41" s="28"/>
      <c r="B41" s="918"/>
      <c r="C41" s="919"/>
      <c r="D41" s="895"/>
      <c r="E41" s="896"/>
      <c r="F41" s="896"/>
      <c r="G41" s="896"/>
      <c r="H41" s="896"/>
      <c r="I41" s="896"/>
      <c r="J41" s="896"/>
      <c r="K41" s="896"/>
      <c r="L41" s="896"/>
      <c r="M41" s="896"/>
    </row>
    <row r="42" spans="1:13" ht="20.100000000000001" customHeight="1">
      <c r="A42" s="28"/>
      <c r="B42" s="918"/>
      <c r="C42" s="919"/>
      <c r="D42" s="895"/>
      <c r="E42" s="896"/>
      <c r="F42" s="896"/>
      <c r="G42" s="896"/>
      <c r="H42" s="896"/>
      <c r="I42" s="896"/>
      <c r="J42" s="896"/>
      <c r="K42" s="896"/>
      <c r="L42" s="896"/>
      <c r="M42" s="896"/>
    </row>
    <row r="43" spans="1:13" ht="20.100000000000001" customHeight="1">
      <c r="A43" s="28"/>
      <c r="B43" s="918"/>
      <c r="C43" s="919"/>
      <c r="D43" s="895"/>
      <c r="E43" s="896"/>
      <c r="F43" s="896"/>
      <c r="G43" s="896"/>
      <c r="H43" s="896"/>
      <c r="I43" s="896"/>
      <c r="J43" s="896"/>
      <c r="K43" s="896"/>
      <c r="L43" s="896"/>
      <c r="M43" s="896"/>
    </row>
    <row r="44" spans="1:13" ht="20.100000000000001" customHeight="1">
      <c r="A44" s="28"/>
      <c r="B44" s="918"/>
      <c r="C44" s="919"/>
      <c r="D44" s="895"/>
      <c r="E44" s="896"/>
      <c r="F44" s="896"/>
      <c r="G44" s="896"/>
      <c r="H44" s="896"/>
      <c r="I44" s="896"/>
      <c r="J44" s="896"/>
      <c r="K44" s="896"/>
      <c r="L44" s="896"/>
      <c r="M44" s="896"/>
    </row>
    <row r="45" spans="1:13" ht="20.100000000000001" customHeight="1">
      <c r="A45" s="28"/>
      <c r="B45" s="918"/>
      <c r="C45" s="919"/>
      <c r="D45" s="895"/>
      <c r="E45" s="896"/>
      <c r="F45" s="896"/>
      <c r="G45" s="896"/>
      <c r="H45" s="896"/>
      <c r="I45" s="896"/>
      <c r="J45" s="896"/>
      <c r="K45" s="896"/>
      <c r="L45" s="896"/>
      <c r="M45" s="896"/>
    </row>
    <row r="46" spans="1:13" ht="22.5" customHeight="1">
      <c r="A46" s="28"/>
      <c r="B46" s="918"/>
      <c r="C46" s="919"/>
      <c r="D46" s="890" t="s">
        <v>72</v>
      </c>
      <c r="E46" s="891"/>
      <c r="F46" s="78"/>
      <c r="G46" s="78"/>
      <c r="H46" s="78"/>
      <c r="I46" s="78"/>
      <c r="J46" s="78"/>
      <c r="K46" s="78"/>
      <c r="L46" s="78"/>
      <c r="M46" s="78"/>
    </row>
    <row r="47" spans="1:13" ht="20.100000000000001" customHeight="1">
      <c r="A47" s="28"/>
      <c r="B47" s="918"/>
      <c r="C47" s="919"/>
      <c r="D47" s="884"/>
      <c r="E47" s="885"/>
      <c r="F47" s="885"/>
      <c r="G47" s="885"/>
      <c r="H47" s="885"/>
      <c r="I47" s="885"/>
      <c r="J47" s="885"/>
      <c r="K47" s="885"/>
      <c r="L47" s="885"/>
      <c r="M47" s="885"/>
    </row>
    <row r="48" spans="1:13" ht="20.100000000000001" customHeight="1">
      <c r="A48" s="28"/>
      <c r="B48" s="918"/>
      <c r="C48" s="919"/>
      <c r="D48" s="884"/>
      <c r="E48" s="885"/>
      <c r="F48" s="885"/>
      <c r="G48" s="885"/>
      <c r="H48" s="885"/>
      <c r="I48" s="885"/>
      <c r="J48" s="885"/>
      <c r="K48" s="885"/>
      <c r="L48" s="885"/>
      <c r="M48" s="885"/>
    </row>
    <row r="49" spans="1:15" ht="20.100000000000001" customHeight="1">
      <c r="A49" s="28"/>
      <c r="B49" s="918"/>
      <c r="C49" s="919"/>
      <c r="D49" s="884"/>
      <c r="E49" s="885"/>
      <c r="F49" s="885"/>
      <c r="G49" s="885"/>
      <c r="H49" s="885"/>
      <c r="I49" s="885"/>
      <c r="J49" s="885"/>
      <c r="K49" s="885"/>
      <c r="L49" s="885"/>
      <c r="M49" s="885"/>
    </row>
    <row r="50" spans="1:15" ht="20.100000000000001" customHeight="1">
      <c r="A50" s="28"/>
      <c r="B50" s="918"/>
      <c r="C50" s="919"/>
      <c r="D50" s="884"/>
      <c r="E50" s="885"/>
      <c r="F50" s="885"/>
      <c r="G50" s="885"/>
      <c r="H50" s="885"/>
      <c r="I50" s="885"/>
      <c r="J50" s="885"/>
      <c r="K50" s="885"/>
      <c r="L50" s="885"/>
      <c r="M50" s="885"/>
    </row>
    <row r="51" spans="1:15" ht="20.100000000000001" customHeight="1">
      <c r="A51" s="28"/>
      <c r="B51" s="918"/>
      <c r="C51" s="919"/>
      <c r="D51" s="884"/>
      <c r="E51" s="885"/>
      <c r="F51" s="885"/>
      <c r="G51" s="885"/>
      <c r="H51" s="885"/>
      <c r="I51" s="885"/>
      <c r="J51" s="885"/>
      <c r="K51" s="885"/>
      <c r="L51" s="885"/>
      <c r="M51" s="885"/>
    </row>
    <row r="52" spans="1:15" ht="20.100000000000001" customHeight="1">
      <c r="A52" s="28"/>
      <c r="B52" s="918"/>
      <c r="C52" s="919"/>
      <c r="D52" s="884"/>
      <c r="E52" s="885"/>
      <c r="F52" s="885"/>
      <c r="G52" s="885"/>
      <c r="H52" s="885"/>
      <c r="I52" s="885"/>
      <c r="J52" s="885"/>
      <c r="K52" s="885"/>
      <c r="L52" s="885"/>
      <c r="M52" s="885"/>
    </row>
    <row r="53" spans="1:15" ht="20.100000000000001" customHeight="1">
      <c r="A53" s="28"/>
      <c r="B53" s="918"/>
      <c r="C53" s="919"/>
      <c r="D53" s="884"/>
      <c r="E53" s="885"/>
      <c r="F53" s="885"/>
      <c r="G53" s="885"/>
      <c r="H53" s="885"/>
      <c r="I53" s="885"/>
      <c r="J53" s="885"/>
      <c r="K53" s="885"/>
      <c r="L53" s="885"/>
      <c r="M53" s="885"/>
    </row>
    <row r="54" spans="1:15" ht="20.100000000000001" customHeight="1">
      <c r="A54" s="28"/>
      <c r="B54" s="918"/>
      <c r="C54" s="919"/>
      <c r="D54" s="884"/>
      <c r="E54" s="885"/>
      <c r="F54" s="885"/>
      <c r="G54" s="885"/>
      <c r="H54" s="885"/>
      <c r="I54" s="885"/>
      <c r="J54" s="885"/>
      <c r="K54" s="885"/>
      <c r="L54" s="885"/>
      <c r="M54" s="885"/>
    </row>
    <row r="55" spans="1:15" ht="23.25" customHeight="1">
      <c r="A55" s="28"/>
      <c r="B55" s="918"/>
      <c r="C55" s="919"/>
      <c r="D55" s="893" t="s">
        <v>73</v>
      </c>
      <c r="E55" s="894"/>
      <c r="F55" s="894"/>
      <c r="G55" s="894"/>
      <c r="H55" s="894"/>
      <c r="I55" s="894"/>
      <c r="J55" s="894"/>
      <c r="K55" s="894"/>
      <c r="L55" s="894"/>
      <c r="M55" s="894"/>
      <c r="O55" s="20"/>
    </row>
    <row r="56" spans="1:15" ht="20.100000000000001" customHeight="1">
      <c r="A56" s="28"/>
      <c r="B56" s="918"/>
      <c r="C56" s="919"/>
      <c r="D56" s="886"/>
      <c r="E56" s="887"/>
      <c r="F56" s="887"/>
      <c r="G56" s="887"/>
      <c r="H56" s="887"/>
      <c r="I56" s="887"/>
      <c r="J56" s="887"/>
      <c r="K56" s="887"/>
      <c r="L56" s="887"/>
      <c r="M56" s="887"/>
    </row>
    <row r="57" spans="1:15" ht="20.100000000000001" customHeight="1">
      <c r="A57" s="28"/>
      <c r="B57" s="918"/>
      <c r="C57" s="919"/>
      <c r="D57" s="886"/>
      <c r="E57" s="887"/>
      <c r="F57" s="887"/>
      <c r="G57" s="887"/>
      <c r="H57" s="887"/>
      <c r="I57" s="887"/>
      <c r="J57" s="887"/>
      <c r="K57" s="887"/>
      <c r="L57" s="887"/>
      <c r="M57" s="887"/>
    </row>
    <row r="58" spans="1:15" ht="20.100000000000001" customHeight="1">
      <c r="A58" s="28"/>
      <c r="B58" s="918"/>
      <c r="C58" s="919"/>
      <c r="D58" s="886"/>
      <c r="E58" s="887"/>
      <c r="F58" s="887"/>
      <c r="G58" s="887"/>
      <c r="H58" s="887"/>
      <c r="I58" s="887"/>
      <c r="J58" s="887"/>
      <c r="K58" s="887"/>
      <c r="L58" s="887"/>
      <c r="M58" s="887"/>
    </row>
    <row r="59" spans="1:15" ht="20.100000000000001" customHeight="1">
      <c r="A59" s="28"/>
      <c r="B59" s="918"/>
      <c r="C59" s="919"/>
      <c r="D59" s="886"/>
      <c r="E59" s="887"/>
      <c r="F59" s="887"/>
      <c r="G59" s="887"/>
      <c r="H59" s="887"/>
      <c r="I59" s="887"/>
      <c r="J59" s="887"/>
      <c r="K59" s="887"/>
      <c r="L59" s="887"/>
      <c r="M59" s="887"/>
    </row>
    <row r="60" spans="1:15" ht="20.100000000000001" customHeight="1">
      <c r="A60" s="28"/>
      <c r="B60" s="918"/>
      <c r="C60" s="919"/>
      <c r="D60" s="886"/>
      <c r="E60" s="887"/>
      <c r="F60" s="887"/>
      <c r="G60" s="887"/>
      <c r="H60" s="887"/>
      <c r="I60" s="887"/>
      <c r="J60" s="887"/>
      <c r="K60" s="887"/>
      <c r="L60" s="887"/>
      <c r="M60" s="887"/>
    </row>
    <row r="61" spans="1:15" ht="20.100000000000001" customHeight="1">
      <c r="A61" s="28"/>
      <c r="B61" s="918"/>
      <c r="C61" s="919"/>
      <c r="D61" s="886"/>
      <c r="E61" s="887"/>
      <c r="F61" s="887"/>
      <c r="G61" s="887"/>
      <c r="H61" s="887"/>
      <c r="I61" s="887"/>
      <c r="J61" s="887"/>
      <c r="K61" s="887"/>
      <c r="L61" s="887"/>
      <c r="M61" s="887"/>
    </row>
    <row r="62" spans="1:15" ht="20.100000000000001" customHeight="1">
      <c r="A62" s="28"/>
      <c r="B62" s="918"/>
      <c r="C62" s="919"/>
      <c r="D62" s="886"/>
      <c r="E62" s="887"/>
      <c r="F62" s="887"/>
      <c r="G62" s="887"/>
      <c r="H62" s="887"/>
      <c r="I62" s="887"/>
      <c r="J62" s="887"/>
      <c r="K62" s="887"/>
      <c r="L62" s="887"/>
      <c r="M62" s="887"/>
    </row>
    <row r="63" spans="1:15" ht="20.100000000000001" customHeight="1">
      <c r="A63" s="28"/>
      <c r="B63" s="918"/>
      <c r="C63" s="919"/>
      <c r="D63" s="886"/>
      <c r="E63" s="887"/>
      <c r="F63" s="887"/>
      <c r="G63" s="887"/>
      <c r="H63" s="887"/>
      <c r="I63" s="887"/>
      <c r="J63" s="887"/>
      <c r="K63" s="887"/>
      <c r="L63" s="887"/>
      <c r="M63" s="887"/>
    </row>
    <row r="64" spans="1:15" ht="24.75" customHeight="1">
      <c r="A64" s="28"/>
      <c r="B64" s="918"/>
      <c r="C64" s="919"/>
      <c r="D64" s="890" t="s">
        <v>414</v>
      </c>
      <c r="E64" s="891"/>
      <c r="F64" s="78"/>
      <c r="G64" s="78"/>
      <c r="H64" s="78"/>
      <c r="I64" s="78"/>
      <c r="J64" s="78"/>
      <c r="K64" s="78"/>
      <c r="L64" s="78"/>
      <c r="M64" s="78"/>
    </row>
    <row r="65" spans="1:14" ht="20.100000000000001" customHeight="1">
      <c r="A65" s="13"/>
      <c r="B65" s="918"/>
      <c r="C65" s="919"/>
      <c r="D65" s="884"/>
      <c r="E65" s="885"/>
      <c r="F65" s="885"/>
      <c r="G65" s="885"/>
      <c r="H65" s="885"/>
      <c r="I65" s="885"/>
      <c r="J65" s="885"/>
      <c r="K65" s="885"/>
      <c r="L65" s="885"/>
      <c r="M65" s="885"/>
    </row>
    <row r="66" spans="1:14" ht="20.100000000000001" customHeight="1">
      <c r="A66" s="13"/>
      <c r="B66" s="918"/>
      <c r="C66" s="919"/>
      <c r="D66" s="884"/>
      <c r="E66" s="885"/>
      <c r="F66" s="885"/>
      <c r="G66" s="885"/>
      <c r="H66" s="885"/>
      <c r="I66" s="885"/>
      <c r="J66" s="885"/>
      <c r="K66" s="885"/>
      <c r="L66" s="885"/>
      <c r="M66" s="885"/>
    </row>
    <row r="67" spans="1:14" ht="20.100000000000001" customHeight="1">
      <c r="A67" s="13"/>
      <c r="B67" s="918"/>
      <c r="C67" s="919"/>
      <c r="D67" s="884"/>
      <c r="E67" s="885"/>
      <c r="F67" s="885"/>
      <c r="G67" s="885"/>
      <c r="H67" s="885"/>
      <c r="I67" s="885"/>
      <c r="J67" s="885"/>
      <c r="K67" s="885"/>
      <c r="L67" s="885"/>
      <c r="M67" s="885"/>
    </row>
    <row r="68" spans="1:14" ht="20.100000000000001" customHeight="1">
      <c r="A68" s="13"/>
      <c r="B68" s="918"/>
      <c r="C68" s="919"/>
      <c r="D68" s="884"/>
      <c r="E68" s="885"/>
      <c r="F68" s="885"/>
      <c r="G68" s="885"/>
      <c r="H68" s="885"/>
      <c r="I68" s="885"/>
      <c r="J68" s="885"/>
      <c r="K68" s="885"/>
      <c r="L68" s="885"/>
      <c r="M68" s="885"/>
    </row>
    <row r="69" spans="1:14" ht="20.100000000000001" customHeight="1">
      <c r="A69" s="13"/>
      <c r="B69" s="918"/>
      <c r="C69" s="919"/>
      <c r="D69" s="884"/>
      <c r="E69" s="885"/>
      <c r="F69" s="885"/>
      <c r="G69" s="885"/>
      <c r="H69" s="885"/>
      <c r="I69" s="885"/>
      <c r="J69" s="885"/>
      <c r="K69" s="885"/>
      <c r="L69" s="885"/>
      <c r="M69" s="885"/>
    </row>
    <row r="70" spans="1:14" ht="20.100000000000001" customHeight="1">
      <c r="A70" s="13"/>
      <c r="B70" s="918"/>
      <c r="C70" s="919"/>
      <c r="D70" s="884"/>
      <c r="E70" s="885"/>
      <c r="F70" s="885"/>
      <c r="G70" s="885"/>
      <c r="H70" s="885"/>
      <c r="I70" s="885"/>
      <c r="J70" s="885"/>
      <c r="K70" s="885"/>
      <c r="L70" s="885"/>
      <c r="M70" s="885"/>
    </row>
    <row r="71" spans="1:14" ht="20.100000000000001" customHeight="1">
      <c r="A71" s="13"/>
      <c r="B71" s="918"/>
      <c r="C71" s="919"/>
      <c r="D71" s="884"/>
      <c r="E71" s="885"/>
      <c r="F71" s="885"/>
      <c r="G71" s="885"/>
      <c r="H71" s="885"/>
      <c r="I71" s="885"/>
      <c r="J71" s="885"/>
      <c r="K71" s="885"/>
      <c r="L71" s="885"/>
      <c r="M71" s="885"/>
    </row>
    <row r="72" spans="1:14" ht="20.100000000000001" customHeight="1">
      <c r="A72" s="13"/>
      <c r="B72" s="918"/>
      <c r="C72" s="919"/>
      <c r="D72" s="884"/>
      <c r="E72" s="885"/>
      <c r="F72" s="885"/>
      <c r="G72" s="885"/>
      <c r="H72" s="885"/>
      <c r="I72" s="885"/>
      <c r="J72" s="885"/>
      <c r="K72" s="885"/>
      <c r="L72" s="885"/>
      <c r="M72" s="885"/>
    </row>
    <row r="73" spans="1:14" ht="27.75" customHeight="1">
      <c r="A73" s="13"/>
      <c r="B73" s="918"/>
      <c r="C73" s="919"/>
      <c r="D73" s="888" t="s">
        <v>415</v>
      </c>
      <c r="E73" s="889"/>
      <c r="F73" s="889"/>
      <c r="G73" s="889"/>
      <c r="H73" s="889"/>
      <c r="I73" s="889"/>
      <c r="J73" s="889"/>
      <c r="K73" s="889"/>
      <c r="L73" s="889"/>
      <c r="M73" s="889"/>
      <c r="N73" s="28"/>
    </row>
    <row r="74" spans="1:14" ht="20.100000000000001" customHeight="1">
      <c r="A74" s="13"/>
      <c r="B74" s="918"/>
      <c r="C74" s="919"/>
      <c r="D74" s="886"/>
      <c r="E74" s="887"/>
      <c r="F74" s="887"/>
      <c r="G74" s="887"/>
      <c r="H74" s="887"/>
      <c r="I74" s="887"/>
      <c r="J74" s="887"/>
      <c r="K74" s="887"/>
      <c r="L74" s="887"/>
      <c r="M74" s="887"/>
    </row>
    <row r="75" spans="1:14" ht="20.100000000000001" customHeight="1">
      <c r="A75" s="13"/>
      <c r="B75" s="918"/>
      <c r="C75" s="919"/>
      <c r="D75" s="886"/>
      <c r="E75" s="887"/>
      <c r="F75" s="887"/>
      <c r="G75" s="887"/>
      <c r="H75" s="887"/>
      <c r="I75" s="887"/>
      <c r="J75" s="887"/>
      <c r="K75" s="887"/>
      <c r="L75" s="887"/>
      <c r="M75" s="887"/>
    </row>
    <row r="76" spans="1:14" ht="20.100000000000001" customHeight="1">
      <c r="A76" s="13"/>
      <c r="B76" s="918"/>
      <c r="C76" s="919"/>
      <c r="D76" s="886"/>
      <c r="E76" s="887"/>
      <c r="F76" s="887"/>
      <c r="G76" s="887"/>
      <c r="H76" s="887"/>
      <c r="I76" s="887"/>
      <c r="J76" s="887"/>
      <c r="K76" s="887"/>
      <c r="L76" s="887"/>
      <c r="M76" s="887"/>
    </row>
    <row r="77" spans="1:14" ht="20.100000000000001" customHeight="1">
      <c r="A77" s="13"/>
      <c r="B77" s="918"/>
      <c r="C77" s="919"/>
      <c r="D77" s="886"/>
      <c r="E77" s="887"/>
      <c r="F77" s="887"/>
      <c r="G77" s="887"/>
      <c r="H77" s="887"/>
      <c r="I77" s="887"/>
      <c r="J77" s="887"/>
      <c r="K77" s="887"/>
      <c r="L77" s="887"/>
      <c r="M77" s="887"/>
    </row>
    <row r="78" spans="1:14" ht="20.100000000000001" customHeight="1">
      <c r="A78" s="13"/>
      <c r="B78" s="918"/>
      <c r="C78" s="919"/>
      <c r="D78" s="886"/>
      <c r="E78" s="887"/>
      <c r="F78" s="887"/>
      <c r="G78" s="887"/>
      <c r="H78" s="887"/>
      <c r="I78" s="887"/>
      <c r="J78" s="887"/>
      <c r="K78" s="887"/>
      <c r="L78" s="887"/>
      <c r="M78" s="887"/>
    </row>
    <row r="79" spans="1:14" ht="20.100000000000001" customHeight="1">
      <c r="A79" s="13"/>
      <c r="B79" s="918"/>
      <c r="C79" s="919"/>
      <c r="D79" s="886"/>
      <c r="E79" s="887"/>
      <c r="F79" s="887"/>
      <c r="G79" s="887"/>
      <c r="H79" s="887"/>
      <c r="I79" s="887"/>
      <c r="J79" s="887"/>
      <c r="K79" s="887"/>
      <c r="L79" s="887"/>
      <c r="M79" s="887"/>
    </row>
    <row r="80" spans="1:14" ht="20.100000000000001" customHeight="1">
      <c r="A80" s="13"/>
      <c r="B80" s="918"/>
      <c r="C80" s="919"/>
      <c r="D80" s="886"/>
      <c r="E80" s="887"/>
      <c r="F80" s="887"/>
      <c r="G80" s="887"/>
      <c r="H80" s="887"/>
      <c r="I80" s="887"/>
      <c r="J80" s="887"/>
      <c r="K80" s="887"/>
      <c r="L80" s="887"/>
      <c r="M80" s="887"/>
    </row>
    <row r="81" spans="1:14" ht="20.100000000000001" customHeight="1">
      <c r="A81" s="13"/>
      <c r="B81" s="918"/>
      <c r="C81" s="919"/>
      <c r="D81" s="886"/>
      <c r="E81" s="887"/>
      <c r="F81" s="887"/>
      <c r="G81" s="887"/>
      <c r="H81" s="887"/>
      <c r="I81" s="887"/>
      <c r="J81" s="887"/>
      <c r="K81" s="887"/>
      <c r="L81" s="887"/>
      <c r="M81" s="887"/>
    </row>
    <row r="82" spans="1:14" ht="27.75" customHeight="1">
      <c r="A82" s="13"/>
      <c r="B82" s="918"/>
      <c r="C82" s="919"/>
      <c r="D82" s="902" t="s">
        <v>519</v>
      </c>
      <c r="E82" s="903"/>
      <c r="F82" s="903"/>
      <c r="G82" s="903"/>
      <c r="H82" s="903"/>
      <c r="I82" s="903"/>
      <c r="J82" s="142"/>
      <c r="K82" s="142"/>
      <c r="L82" s="142"/>
      <c r="M82" s="142"/>
      <c r="N82" s="28"/>
    </row>
    <row r="83" spans="1:14" ht="20.100000000000001" customHeight="1">
      <c r="A83" s="13"/>
      <c r="B83" s="918"/>
      <c r="C83" s="919"/>
      <c r="D83" s="884"/>
      <c r="E83" s="821"/>
      <c r="F83" s="821"/>
      <c r="G83" s="821"/>
      <c r="H83" s="821"/>
      <c r="I83" s="821"/>
      <c r="J83" s="821"/>
      <c r="K83" s="821"/>
      <c r="L83" s="821"/>
      <c r="M83" s="821"/>
    </row>
    <row r="84" spans="1:14" ht="20.100000000000001" customHeight="1">
      <c r="A84" s="13"/>
      <c r="B84" s="918"/>
      <c r="C84" s="919"/>
      <c r="D84" s="884"/>
      <c r="E84" s="821"/>
      <c r="F84" s="821"/>
      <c r="G84" s="821"/>
      <c r="H84" s="821"/>
      <c r="I84" s="821"/>
      <c r="J84" s="821"/>
      <c r="K84" s="821"/>
      <c r="L84" s="821"/>
      <c r="M84" s="821"/>
    </row>
    <row r="85" spans="1:14" ht="20.100000000000001" customHeight="1">
      <c r="A85" s="13"/>
      <c r="B85" s="918"/>
      <c r="C85" s="919"/>
      <c r="D85" s="884"/>
      <c r="E85" s="821"/>
      <c r="F85" s="821"/>
      <c r="G85" s="821"/>
      <c r="H85" s="821"/>
      <c r="I85" s="821"/>
      <c r="J85" s="821"/>
      <c r="K85" s="821"/>
      <c r="L85" s="821"/>
      <c r="M85" s="821"/>
    </row>
    <row r="86" spans="1:14" ht="20.100000000000001" customHeight="1">
      <c r="A86" s="13"/>
      <c r="B86" s="918"/>
      <c r="C86" s="919"/>
      <c r="D86" s="884"/>
      <c r="E86" s="821"/>
      <c r="F86" s="821"/>
      <c r="G86" s="821"/>
      <c r="H86" s="821"/>
      <c r="I86" s="821"/>
      <c r="J86" s="821"/>
      <c r="K86" s="821"/>
      <c r="L86" s="821"/>
      <c r="M86" s="821"/>
    </row>
    <row r="87" spans="1:14" ht="20.100000000000001" customHeight="1">
      <c r="A87" s="13"/>
      <c r="B87" s="918"/>
      <c r="C87" s="919"/>
      <c r="D87" s="884"/>
      <c r="E87" s="821"/>
      <c r="F87" s="821"/>
      <c r="G87" s="821"/>
      <c r="H87" s="821"/>
      <c r="I87" s="821"/>
      <c r="J87" s="821"/>
      <c r="K87" s="821"/>
      <c r="L87" s="821"/>
      <c r="M87" s="821"/>
    </row>
    <row r="88" spans="1:14" ht="20.100000000000001" customHeight="1">
      <c r="A88" s="13"/>
      <c r="B88" s="918"/>
      <c r="C88" s="919"/>
      <c r="D88" s="884"/>
      <c r="E88" s="821"/>
      <c r="F88" s="821"/>
      <c r="G88" s="821"/>
      <c r="H88" s="821"/>
      <c r="I88" s="821"/>
      <c r="J88" s="821"/>
      <c r="K88" s="821"/>
      <c r="L88" s="821"/>
      <c r="M88" s="821"/>
    </row>
    <row r="89" spans="1:14" ht="20.100000000000001" customHeight="1">
      <c r="A89" s="13"/>
      <c r="B89" s="918"/>
      <c r="C89" s="919"/>
      <c r="D89" s="884"/>
      <c r="E89" s="821"/>
      <c r="F89" s="821"/>
      <c r="G89" s="821"/>
      <c r="H89" s="821"/>
      <c r="I89" s="821"/>
      <c r="J89" s="821"/>
      <c r="K89" s="821"/>
      <c r="L89" s="821"/>
      <c r="M89" s="821"/>
    </row>
    <row r="90" spans="1:14" ht="20.100000000000001" customHeight="1">
      <c r="A90" s="13"/>
      <c r="B90" s="918"/>
      <c r="C90" s="919"/>
      <c r="D90" s="884"/>
      <c r="E90" s="821"/>
      <c r="F90" s="821"/>
      <c r="G90" s="821"/>
      <c r="H90" s="821"/>
      <c r="I90" s="821"/>
      <c r="J90" s="821"/>
      <c r="K90" s="821"/>
      <c r="L90" s="821"/>
      <c r="M90" s="821"/>
    </row>
    <row r="91" spans="1:14" ht="20.100000000000001" customHeight="1">
      <c r="A91" s="13"/>
      <c r="B91" s="918"/>
      <c r="C91" s="919"/>
      <c r="D91" s="906" t="s">
        <v>131</v>
      </c>
      <c r="E91" s="907"/>
      <c r="F91" s="907"/>
      <c r="G91" s="907"/>
      <c r="H91" s="907"/>
      <c r="I91" s="907"/>
      <c r="J91" s="907"/>
      <c r="K91" s="907"/>
      <c r="L91" s="907"/>
      <c r="M91" s="907"/>
      <c r="N91" s="28"/>
    </row>
    <row r="92" spans="1:14" ht="20.100000000000001" customHeight="1">
      <c r="A92" s="13"/>
      <c r="B92" s="918"/>
      <c r="C92" s="919"/>
      <c r="D92" s="904" t="s">
        <v>62</v>
      </c>
      <c r="E92" s="843"/>
      <c r="F92" s="843"/>
      <c r="G92" s="843"/>
      <c r="H92" s="843"/>
      <c r="I92" s="843"/>
      <c r="J92" s="843"/>
      <c r="K92" s="843"/>
      <c r="L92" s="843"/>
      <c r="M92" s="843"/>
      <c r="N92" s="28"/>
    </row>
    <row r="93" spans="1:14" ht="20.100000000000001" customHeight="1">
      <c r="A93" s="13"/>
      <c r="B93" s="918"/>
      <c r="C93" s="919"/>
      <c r="D93" s="886"/>
      <c r="E93" s="887"/>
      <c r="F93" s="887"/>
      <c r="G93" s="887"/>
      <c r="H93" s="887"/>
      <c r="I93" s="887"/>
      <c r="J93" s="887"/>
      <c r="K93" s="887"/>
      <c r="L93" s="887"/>
      <c r="M93" s="887"/>
    </row>
    <row r="94" spans="1:14" ht="20.100000000000001" customHeight="1">
      <c r="A94" s="13"/>
      <c r="B94" s="918"/>
      <c r="C94" s="919"/>
      <c r="D94" s="886"/>
      <c r="E94" s="887"/>
      <c r="F94" s="887"/>
      <c r="G94" s="887"/>
      <c r="H94" s="887"/>
      <c r="I94" s="887"/>
      <c r="J94" s="887"/>
      <c r="K94" s="887"/>
      <c r="L94" s="887"/>
      <c r="M94" s="887"/>
    </row>
    <row r="95" spans="1:14" ht="20.100000000000001" customHeight="1">
      <c r="A95" s="13"/>
      <c r="B95" s="918"/>
      <c r="C95" s="919"/>
      <c r="D95" s="886"/>
      <c r="E95" s="887"/>
      <c r="F95" s="887"/>
      <c r="G95" s="887"/>
      <c r="H95" s="887"/>
      <c r="I95" s="887"/>
      <c r="J95" s="887"/>
      <c r="K95" s="887"/>
      <c r="L95" s="887"/>
      <c r="M95" s="887"/>
    </row>
    <row r="96" spans="1:14" ht="20.100000000000001" customHeight="1">
      <c r="A96" s="13"/>
      <c r="B96" s="918"/>
      <c r="C96" s="919"/>
      <c r="D96" s="886"/>
      <c r="E96" s="887"/>
      <c r="F96" s="887"/>
      <c r="G96" s="887"/>
      <c r="H96" s="887"/>
      <c r="I96" s="887"/>
      <c r="J96" s="887"/>
      <c r="K96" s="887"/>
      <c r="L96" s="887"/>
      <c r="M96" s="887"/>
    </row>
    <row r="97" spans="1:14" ht="20.100000000000001" customHeight="1">
      <c r="A97" s="13"/>
      <c r="B97" s="918"/>
      <c r="C97" s="919"/>
      <c r="D97" s="886"/>
      <c r="E97" s="887"/>
      <c r="F97" s="887"/>
      <c r="G97" s="887"/>
      <c r="H97" s="887"/>
      <c r="I97" s="887"/>
      <c r="J97" s="887"/>
      <c r="K97" s="887"/>
      <c r="L97" s="887"/>
      <c r="M97" s="887"/>
    </row>
    <row r="98" spans="1:14" ht="20.100000000000001" customHeight="1">
      <c r="A98" s="13"/>
      <c r="B98" s="918"/>
      <c r="C98" s="919"/>
      <c r="D98" s="886"/>
      <c r="E98" s="887"/>
      <c r="F98" s="887"/>
      <c r="G98" s="887"/>
      <c r="H98" s="887"/>
      <c r="I98" s="887"/>
      <c r="J98" s="887"/>
      <c r="K98" s="887"/>
      <c r="L98" s="887"/>
      <c r="M98" s="887"/>
    </row>
    <row r="99" spans="1:14" ht="20.100000000000001" customHeight="1">
      <c r="A99" s="13"/>
      <c r="B99" s="918"/>
      <c r="C99" s="919"/>
      <c r="D99" s="886"/>
      <c r="E99" s="887"/>
      <c r="F99" s="887"/>
      <c r="G99" s="887"/>
      <c r="H99" s="887"/>
      <c r="I99" s="887"/>
      <c r="J99" s="887"/>
      <c r="K99" s="887"/>
      <c r="L99" s="887"/>
      <c r="M99" s="887"/>
    </row>
    <row r="100" spans="1:14" ht="20.100000000000001" customHeight="1">
      <c r="A100" s="13"/>
      <c r="B100" s="918"/>
      <c r="C100" s="919"/>
      <c r="D100" s="886"/>
      <c r="E100" s="887"/>
      <c r="F100" s="887"/>
      <c r="G100" s="887"/>
      <c r="H100" s="887"/>
      <c r="I100" s="887"/>
      <c r="J100" s="887"/>
      <c r="K100" s="887"/>
      <c r="L100" s="887"/>
      <c r="M100" s="887"/>
    </row>
    <row r="101" spans="1:14" ht="27.75" customHeight="1">
      <c r="A101" s="13"/>
      <c r="B101" s="918"/>
      <c r="C101" s="919"/>
      <c r="D101" s="902" t="s">
        <v>26</v>
      </c>
      <c r="E101" s="903"/>
      <c r="F101" s="903"/>
      <c r="G101" s="903"/>
      <c r="H101" s="903"/>
      <c r="I101" s="903"/>
      <c r="J101" s="903"/>
      <c r="K101" s="903"/>
      <c r="L101" s="903"/>
      <c r="M101" s="903"/>
    </row>
    <row r="102" spans="1:14" ht="20.100000000000001" customHeight="1">
      <c r="A102" s="13"/>
      <c r="B102" s="918"/>
      <c r="C102" s="919"/>
      <c r="D102" s="884"/>
      <c r="E102" s="821"/>
      <c r="F102" s="821"/>
      <c r="G102" s="821"/>
      <c r="H102" s="821"/>
      <c r="I102" s="821"/>
      <c r="J102" s="821"/>
      <c r="K102" s="821"/>
      <c r="L102" s="821"/>
      <c r="M102" s="821"/>
    </row>
    <row r="103" spans="1:14" ht="20.100000000000001" customHeight="1">
      <c r="A103" s="13"/>
      <c r="B103" s="918"/>
      <c r="C103" s="919"/>
      <c r="D103" s="884"/>
      <c r="E103" s="821"/>
      <c r="F103" s="821"/>
      <c r="G103" s="821"/>
      <c r="H103" s="821"/>
      <c r="I103" s="821"/>
      <c r="J103" s="821"/>
      <c r="K103" s="821"/>
      <c r="L103" s="821"/>
      <c r="M103" s="821"/>
    </row>
    <row r="104" spans="1:14" ht="20.100000000000001" customHeight="1">
      <c r="A104" s="13"/>
      <c r="B104" s="918"/>
      <c r="C104" s="919"/>
      <c r="D104" s="884"/>
      <c r="E104" s="821"/>
      <c r="F104" s="821"/>
      <c r="G104" s="821"/>
      <c r="H104" s="821"/>
      <c r="I104" s="821"/>
      <c r="J104" s="821"/>
      <c r="K104" s="821"/>
      <c r="L104" s="821"/>
      <c r="M104" s="821"/>
    </row>
    <row r="105" spans="1:14" ht="20.100000000000001" customHeight="1">
      <c r="A105" s="13"/>
      <c r="B105" s="918"/>
      <c r="C105" s="919"/>
      <c r="D105" s="884"/>
      <c r="E105" s="821"/>
      <c r="F105" s="821"/>
      <c r="G105" s="821"/>
      <c r="H105" s="821"/>
      <c r="I105" s="821"/>
      <c r="J105" s="821"/>
      <c r="K105" s="821"/>
      <c r="L105" s="821"/>
      <c r="M105" s="821"/>
    </row>
    <row r="106" spans="1:14" ht="20.100000000000001" customHeight="1">
      <c r="A106" s="13"/>
      <c r="B106" s="918"/>
      <c r="C106" s="919"/>
      <c r="D106" s="884"/>
      <c r="E106" s="821"/>
      <c r="F106" s="821"/>
      <c r="G106" s="821"/>
      <c r="H106" s="821"/>
      <c r="I106" s="821"/>
      <c r="J106" s="821"/>
      <c r="K106" s="821"/>
      <c r="L106" s="821"/>
      <c r="M106" s="821"/>
    </row>
    <row r="107" spans="1:14" ht="20.100000000000001" customHeight="1">
      <c r="A107" s="13"/>
      <c r="B107" s="918"/>
      <c r="C107" s="919"/>
      <c r="D107" s="884"/>
      <c r="E107" s="821"/>
      <c r="F107" s="821"/>
      <c r="G107" s="821"/>
      <c r="H107" s="821"/>
      <c r="I107" s="821"/>
      <c r="J107" s="821"/>
      <c r="K107" s="821"/>
      <c r="L107" s="821"/>
      <c r="M107" s="821"/>
    </row>
    <row r="108" spans="1:14" ht="20.100000000000001" customHeight="1">
      <c r="A108" s="13"/>
      <c r="B108" s="918"/>
      <c r="C108" s="919"/>
      <c r="D108" s="884"/>
      <c r="E108" s="821"/>
      <c r="F108" s="821"/>
      <c r="G108" s="821"/>
      <c r="H108" s="821"/>
      <c r="I108" s="821"/>
      <c r="J108" s="821"/>
      <c r="K108" s="821"/>
      <c r="L108" s="821"/>
      <c r="M108" s="821"/>
    </row>
    <row r="109" spans="1:14" ht="20.100000000000001" customHeight="1">
      <c r="A109" s="13"/>
      <c r="B109" s="918"/>
      <c r="C109" s="919"/>
      <c r="D109" s="884"/>
      <c r="E109" s="821"/>
      <c r="F109" s="821"/>
      <c r="G109" s="821"/>
      <c r="H109" s="821"/>
      <c r="I109" s="821"/>
      <c r="J109" s="821"/>
      <c r="K109" s="821"/>
      <c r="L109" s="821"/>
      <c r="M109" s="821"/>
    </row>
    <row r="110" spans="1:14" ht="24" customHeight="1">
      <c r="A110" s="13"/>
      <c r="B110" s="918"/>
      <c r="C110" s="919"/>
      <c r="D110" s="888" t="s">
        <v>27</v>
      </c>
      <c r="E110" s="889"/>
      <c r="F110" s="889"/>
      <c r="G110" s="889"/>
      <c r="H110" s="889"/>
      <c r="I110" s="889"/>
      <c r="J110" s="889"/>
      <c r="K110" s="889"/>
      <c r="L110" s="889"/>
      <c r="M110" s="889"/>
      <c r="N110" s="28"/>
    </row>
    <row r="111" spans="1:14" ht="20.100000000000001" customHeight="1">
      <c r="A111" s="13"/>
      <c r="B111" s="918"/>
      <c r="C111" s="919"/>
      <c r="D111" s="886"/>
      <c r="E111" s="887"/>
      <c r="F111" s="887"/>
      <c r="G111" s="887"/>
      <c r="H111" s="887"/>
      <c r="I111" s="887"/>
      <c r="J111" s="887"/>
      <c r="K111" s="887"/>
      <c r="L111" s="887"/>
      <c r="M111" s="887"/>
    </row>
    <row r="112" spans="1:14" ht="20.100000000000001" customHeight="1">
      <c r="A112" s="13"/>
      <c r="B112" s="918"/>
      <c r="C112" s="919"/>
      <c r="D112" s="886"/>
      <c r="E112" s="887"/>
      <c r="F112" s="887"/>
      <c r="G112" s="887"/>
      <c r="H112" s="887"/>
      <c r="I112" s="887"/>
      <c r="J112" s="887"/>
      <c r="K112" s="887"/>
      <c r="L112" s="887"/>
      <c r="M112" s="887"/>
    </row>
    <row r="113" spans="1:14" ht="20.100000000000001" customHeight="1">
      <c r="A113" s="13"/>
      <c r="B113" s="918"/>
      <c r="C113" s="919"/>
      <c r="D113" s="886"/>
      <c r="E113" s="887"/>
      <c r="F113" s="887"/>
      <c r="G113" s="887"/>
      <c r="H113" s="887"/>
      <c r="I113" s="887"/>
      <c r="J113" s="887"/>
      <c r="K113" s="887"/>
      <c r="L113" s="887"/>
      <c r="M113" s="887"/>
    </row>
    <row r="114" spans="1:14" ht="20.100000000000001" customHeight="1">
      <c r="A114" s="13"/>
      <c r="B114" s="918"/>
      <c r="C114" s="919"/>
      <c r="D114" s="886"/>
      <c r="E114" s="887"/>
      <c r="F114" s="887"/>
      <c r="G114" s="887"/>
      <c r="H114" s="887"/>
      <c r="I114" s="887"/>
      <c r="J114" s="887"/>
      <c r="K114" s="887"/>
      <c r="L114" s="887"/>
      <c r="M114" s="887"/>
    </row>
    <row r="115" spans="1:14" ht="20.100000000000001" customHeight="1">
      <c r="A115" s="13"/>
      <c r="B115" s="918"/>
      <c r="C115" s="919"/>
      <c r="D115" s="886"/>
      <c r="E115" s="887"/>
      <c r="F115" s="887"/>
      <c r="G115" s="887"/>
      <c r="H115" s="887"/>
      <c r="I115" s="887"/>
      <c r="J115" s="887"/>
      <c r="K115" s="887"/>
      <c r="L115" s="887"/>
      <c r="M115" s="887"/>
    </row>
    <row r="116" spans="1:14" ht="20.100000000000001" customHeight="1">
      <c r="A116" s="13"/>
      <c r="B116" s="918"/>
      <c r="C116" s="919"/>
      <c r="D116" s="886"/>
      <c r="E116" s="887"/>
      <c r="F116" s="887"/>
      <c r="G116" s="887"/>
      <c r="H116" s="887"/>
      <c r="I116" s="887"/>
      <c r="J116" s="887"/>
      <c r="K116" s="887"/>
      <c r="L116" s="887"/>
      <c r="M116" s="887"/>
    </row>
    <row r="117" spans="1:14" ht="20.100000000000001" customHeight="1">
      <c r="A117" s="13"/>
      <c r="B117" s="918"/>
      <c r="C117" s="919"/>
      <c r="D117" s="886"/>
      <c r="E117" s="887"/>
      <c r="F117" s="887"/>
      <c r="G117" s="887"/>
      <c r="H117" s="887"/>
      <c r="I117" s="887"/>
      <c r="J117" s="887"/>
      <c r="K117" s="887"/>
      <c r="L117" s="887"/>
      <c r="M117" s="887"/>
    </row>
    <row r="118" spans="1:14" ht="20.100000000000001" customHeight="1">
      <c r="A118" s="13"/>
      <c r="B118" s="918"/>
      <c r="C118" s="919"/>
      <c r="D118" s="886"/>
      <c r="E118" s="887"/>
      <c r="F118" s="887"/>
      <c r="G118" s="887"/>
      <c r="H118" s="887"/>
      <c r="I118" s="887"/>
      <c r="J118" s="887"/>
      <c r="K118" s="887"/>
      <c r="L118" s="887"/>
      <c r="M118" s="887"/>
    </row>
    <row r="119" spans="1:14" ht="24.75" customHeight="1">
      <c r="A119" s="13"/>
      <c r="B119" s="918"/>
      <c r="C119" s="919"/>
      <c r="D119" s="902" t="s">
        <v>28</v>
      </c>
      <c r="E119" s="905"/>
      <c r="F119" s="905"/>
      <c r="G119" s="905"/>
      <c r="H119" s="905"/>
      <c r="I119" s="905"/>
      <c r="J119" s="905"/>
      <c r="K119" s="905"/>
      <c r="L119" s="905"/>
      <c r="M119" s="905"/>
      <c r="N119" s="28"/>
    </row>
    <row r="120" spans="1:14" ht="20.100000000000001" customHeight="1">
      <c r="A120" s="13"/>
      <c r="B120" s="918"/>
      <c r="C120" s="919"/>
      <c r="D120" s="884"/>
      <c r="E120" s="821"/>
      <c r="F120" s="821"/>
      <c r="G120" s="821"/>
      <c r="H120" s="821"/>
      <c r="I120" s="821"/>
      <c r="J120" s="821"/>
      <c r="K120" s="821"/>
      <c r="L120" s="821"/>
      <c r="M120" s="821"/>
    </row>
    <row r="121" spans="1:14" ht="20.100000000000001" customHeight="1">
      <c r="A121" s="13"/>
      <c r="B121" s="918"/>
      <c r="C121" s="919"/>
      <c r="D121" s="884"/>
      <c r="E121" s="821"/>
      <c r="F121" s="821"/>
      <c r="G121" s="821"/>
      <c r="H121" s="821"/>
      <c r="I121" s="821"/>
      <c r="J121" s="821"/>
      <c r="K121" s="821"/>
      <c r="L121" s="821"/>
      <c r="M121" s="821"/>
    </row>
    <row r="122" spans="1:14" ht="20.100000000000001" customHeight="1">
      <c r="A122" s="13"/>
      <c r="B122" s="918"/>
      <c r="C122" s="919"/>
      <c r="D122" s="884"/>
      <c r="E122" s="821"/>
      <c r="F122" s="821"/>
      <c r="G122" s="821"/>
      <c r="H122" s="821"/>
      <c r="I122" s="821"/>
      <c r="J122" s="821"/>
      <c r="K122" s="821"/>
      <c r="L122" s="821"/>
      <c r="M122" s="821"/>
    </row>
    <row r="123" spans="1:14" ht="20.100000000000001" customHeight="1">
      <c r="A123" s="13"/>
      <c r="B123" s="918"/>
      <c r="C123" s="919"/>
      <c r="D123" s="884"/>
      <c r="E123" s="821"/>
      <c r="F123" s="821"/>
      <c r="G123" s="821"/>
      <c r="H123" s="821"/>
      <c r="I123" s="821"/>
      <c r="J123" s="821"/>
      <c r="K123" s="821"/>
      <c r="L123" s="821"/>
      <c r="M123" s="821"/>
    </row>
    <row r="124" spans="1:14" ht="20.100000000000001" customHeight="1">
      <c r="A124" s="13"/>
      <c r="B124" s="918"/>
      <c r="C124" s="919"/>
      <c r="D124" s="884"/>
      <c r="E124" s="821"/>
      <c r="F124" s="821"/>
      <c r="G124" s="821"/>
      <c r="H124" s="821"/>
      <c r="I124" s="821"/>
      <c r="J124" s="821"/>
      <c r="K124" s="821"/>
      <c r="L124" s="821"/>
      <c r="M124" s="821"/>
    </row>
    <row r="125" spans="1:14" ht="20.100000000000001" customHeight="1">
      <c r="A125" s="13"/>
      <c r="B125" s="918"/>
      <c r="C125" s="919"/>
      <c r="D125" s="884"/>
      <c r="E125" s="821"/>
      <c r="F125" s="821"/>
      <c r="G125" s="821"/>
      <c r="H125" s="821"/>
      <c r="I125" s="821"/>
      <c r="J125" s="821"/>
      <c r="K125" s="821"/>
      <c r="L125" s="821"/>
      <c r="M125" s="821"/>
    </row>
    <row r="126" spans="1:14" ht="20.100000000000001" customHeight="1">
      <c r="A126" s="13"/>
      <c r="B126" s="918"/>
      <c r="C126" s="919"/>
      <c r="D126" s="884"/>
      <c r="E126" s="821"/>
      <c r="F126" s="821"/>
      <c r="G126" s="821"/>
      <c r="H126" s="821"/>
      <c r="I126" s="821"/>
      <c r="J126" s="821"/>
      <c r="K126" s="821"/>
      <c r="L126" s="821"/>
      <c r="M126" s="821"/>
    </row>
    <row r="127" spans="1:14" ht="20.100000000000001" customHeight="1">
      <c r="A127" s="13"/>
      <c r="B127" s="918"/>
      <c r="C127" s="919"/>
      <c r="D127" s="884"/>
      <c r="E127" s="821"/>
      <c r="F127" s="821"/>
      <c r="G127" s="821"/>
      <c r="H127" s="821"/>
      <c r="I127" s="821"/>
      <c r="J127" s="821"/>
      <c r="K127" s="821"/>
      <c r="L127" s="821"/>
      <c r="M127" s="821"/>
    </row>
    <row r="128" spans="1:14" ht="26.25" customHeight="1">
      <c r="A128" s="13"/>
      <c r="B128" s="918"/>
      <c r="C128" s="919"/>
      <c r="D128" s="924" t="s">
        <v>29</v>
      </c>
      <c r="E128" s="925"/>
      <c r="F128" s="925"/>
      <c r="G128" s="925"/>
      <c r="H128" s="925"/>
      <c r="I128" s="925"/>
      <c r="J128" s="925"/>
      <c r="K128" s="925"/>
      <c r="L128" s="925"/>
      <c r="M128" s="925"/>
      <c r="N128" s="28"/>
    </row>
    <row r="129" spans="1:14" ht="20.100000000000001" customHeight="1">
      <c r="A129" s="13"/>
      <c r="B129" s="918"/>
      <c r="C129" s="919"/>
      <c r="D129" s="886"/>
      <c r="E129" s="887"/>
      <c r="F129" s="887"/>
      <c r="G129" s="887"/>
      <c r="H129" s="887"/>
      <c r="I129" s="887"/>
      <c r="J129" s="887"/>
      <c r="K129" s="887"/>
      <c r="L129" s="887"/>
      <c r="M129" s="887"/>
    </row>
    <row r="130" spans="1:14" ht="20.100000000000001" customHeight="1">
      <c r="A130" s="13"/>
      <c r="B130" s="918"/>
      <c r="C130" s="919"/>
      <c r="D130" s="886"/>
      <c r="E130" s="887"/>
      <c r="F130" s="887"/>
      <c r="G130" s="887"/>
      <c r="H130" s="887"/>
      <c r="I130" s="887"/>
      <c r="J130" s="887"/>
      <c r="K130" s="887"/>
      <c r="L130" s="887"/>
      <c r="M130" s="887"/>
    </row>
    <row r="131" spans="1:14" ht="20.100000000000001" customHeight="1">
      <c r="A131" s="13"/>
      <c r="B131" s="918"/>
      <c r="C131" s="919"/>
      <c r="D131" s="886"/>
      <c r="E131" s="887"/>
      <c r="F131" s="887"/>
      <c r="G131" s="887"/>
      <c r="H131" s="887"/>
      <c r="I131" s="887"/>
      <c r="J131" s="887"/>
      <c r="K131" s="887"/>
      <c r="L131" s="887"/>
      <c r="M131" s="887"/>
    </row>
    <row r="132" spans="1:14" ht="20.100000000000001" customHeight="1">
      <c r="A132" s="13"/>
      <c r="B132" s="918"/>
      <c r="C132" s="919"/>
      <c r="D132" s="886"/>
      <c r="E132" s="887"/>
      <c r="F132" s="887"/>
      <c r="G132" s="887"/>
      <c r="H132" s="887"/>
      <c r="I132" s="887"/>
      <c r="J132" s="887"/>
      <c r="K132" s="887"/>
      <c r="L132" s="887"/>
      <c r="M132" s="887"/>
    </row>
    <row r="133" spans="1:14" ht="20.100000000000001" customHeight="1">
      <c r="A133" s="13"/>
      <c r="B133" s="918"/>
      <c r="C133" s="919"/>
      <c r="D133" s="886"/>
      <c r="E133" s="887"/>
      <c r="F133" s="887"/>
      <c r="G133" s="887"/>
      <c r="H133" s="887"/>
      <c r="I133" s="887"/>
      <c r="J133" s="887"/>
      <c r="K133" s="887"/>
      <c r="L133" s="887"/>
      <c r="M133" s="887"/>
    </row>
    <row r="134" spans="1:14" ht="20.100000000000001" customHeight="1">
      <c r="A134" s="13"/>
      <c r="B134" s="918"/>
      <c r="C134" s="919"/>
      <c r="D134" s="886"/>
      <c r="E134" s="887"/>
      <c r="F134" s="887"/>
      <c r="G134" s="887"/>
      <c r="H134" s="887"/>
      <c r="I134" s="887"/>
      <c r="J134" s="887"/>
      <c r="K134" s="887"/>
      <c r="L134" s="887"/>
      <c r="M134" s="887"/>
      <c r="N134" s="20"/>
    </row>
    <row r="135" spans="1:14" ht="20.100000000000001" customHeight="1">
      <c r="A135" s="13"/>
      <c r="B135" s="918"/>
      <c r="C135" s="919"/>
      <c r="D135" s="886"/>
      <c r="E135" s="887"/>
      <c r="F135" s="887"/>
      <c r="G135" s="887"/>
      <c r="H135" s="887"/>
      <c r="I135" s="887"/>
      <c r="J135" s="887"/>
      <c r="K135" s="887"/>
      <c r="L135" s="887"/>
      <c r="M135" s="887"/>
      <c r="N135" s="20"/>
    </row>
    <row r="136" spans="1:14" ht="20.100000000000001" customHeight="1">
      <c r="A136" s="13"/>
      <c r="B136" s="918"/>
      <c r="C136" s="919"/>
      <c r="D136" s="886"/>
      <c r="E136" s="887"/>
      <c r="F136" s="887"/>
      <c r="G136" s="887"/>
      <c r="H136" s="887"/>
      <c r="I136" s="887"/>
      <c r="J136" s="887"/>
      <c r="K136" s="887"/>
      <c r="L136" s="887"/>
      <c r="M136" s="887"/>
    </row>
    <row r="137" spans="1:14" ht="24" customHeight="1">
      <c r="A137" s="28"/>
      <c r="B137" s="918"/>
      <c r="C137" s="919"/>
      <c r="D137" s="922" t="s">
        <v>520</v>
      </c>
      <c r="E137" s="923"/>
      <c r="F137" s="923"/>
      <c r="G137" s="923"/>
      <c r="H137" s="78"/>
      <c r="I137" s="78"/>
      <c r="J137" s="78"/>
      <c r="K137" s="78"/>
      <c r="L137" s="78"/>
      <c r="M137" s="78"/>
    </row>
    <row r="138" spans="1:14" ht="20.100000000000001" customHeight="1">
      <c r="A138" s="28"/>
      <c r="B138" s="918"/>
      <c r="C138" s="919"/>
      <c r="D138" s="884"/>
      <c r="E138" s="885"/>
      <c r="F138" s="885"/>
      <c r="G138" s="885"/>
      <c r="H138" s="885"/>
      <c r="I138" s="885"/>
      <c r="J138" s="885"/>
      <c r="K138" s="885"/>
      <c r="L138" s="885"/>
      <c r="M138" s="885"/>
    </row>
    <row r="139" spans="1:14" ht="20.100000000000001" customHeight="1">
      <c r="A139" s="28"/>
      <c r="B139" s="918"/>
      <c r="C139" s="919"/>
      <c r="D139" s="884"/>
      <c r="E139" s="885"/>
      <c r="F139" s="885"/>
      <c r="G139" s="885"/>
      <c r="H139" s="885"/>
      <c r="I139" s="885"/>
      <c r="J139" s="885"/>
      <c r="K139" s="885"/>
      <c r="L139" s="885"/>
      <c r="M139" s="885"/>
    </row>
    <row r="140" spans="1:14" ht="20.100000000000001" customHeight="1">
      <c r="A140" s="28"/>
      <c r="B140" s="918"/>
      <c r="C140" s="919"/>
      <c r="D140" s="884"/>
      <c r="E140" s="885"/>
      <c r="F140" s="885"/>
      <c r="G140" s="885"/>
      <c r="H140" s="885"/>
      <c r="I140" s="885"/>
      <c r="J140" s="885"/>
      <c r="K140" s="885"/>
      <c r="L140" s="885"/>
      <c r="M140" s="885"/>
    </row>
    <row r="141" spans="1:14" ht="20.100000000000001" customHeight="1">
      <c r="A141" s="28"/>
      <c r="B141" s="918"/>
      <c r="C141" s="919"/>
      <c r="D141" s="884"/>
      <c r="E141" s="885"/>
      <c r="F141" s="885"/>
      <c r="G141" s="885"/>
      <c r="H141" s="885"/>
      <c r="I141" s="885"/>
      <c r="J141" s="885"/>
      <c r="K141" s="885"/>
      <c r="L141" s="885"/>
      <c r="M141" s="885"/>
    </row>
    <row r="142" spans="1:14" ht="20.100000000000001" customHeight="1">
      <c r="A142" s="28"/>
      <c r="B142" s="918"/>
      <c r="C142" s="919"/>
      <c r="D142" s="884"/>
      <c r="E142" s="885"/>
      <c r="F142" s="885"/>
      <c r="G142" s="885"/>
      <c r="H142" s="885"/>
      <c r="I142" s="885"/>
      <c r="J142" s="885"/>
      <c r="K142" s="885"/>
      <c r="L142" s="885"/>
      <c r="M142" s="885"/>
    </row>
    <row r="143" spans="1:14" ht="20.100000000000001" customHeight="1">
      <c r="A143" s="28"/>
      <c r="B143" s="918"/>
      <c r="C143" s="919"/>
      <c r="D143" s="884"/>
      <c r="E143" s="885"/>
      <c r="F143" s="885"/>
      <c r="G143" s="885"/>
      <c r="H143" s="885"/>
      <c r="I143" s="885"/>
      <c r="J143" s="885"/>
      <c r="K143" s="885"/>
      <c r="L143" s="885"/>
      <c r="M143" s="885"/>
    </row>
    <row r="144" spans="1:14" ht="20.100000000000001" customHeight="1">
      <c r="A144" s="28"/>
      <c r="B144" s="918"/>
      <c r="C144" s="919"/>
      <c r="D144" s="884"/>
      <c r="E144" s="885"/>
      <c r="F144" s="885"/>
      <c r="G144" s="885"/>
      <c r="H144" s="885"/>
      <c r="I144" s="885"/>
      <c r="J144" s="885"/>
      <c r="K144" s="885"/>
      <c r="L144" s="885"/>
      <c r="M144" s="885"/>
    </row>
    <row r="145" spans="1:14" ht="20.100000000000001" customHeight="1">
      <c r="A145" s="28"/>
      <c r="B145" s="920"/>
      <c r="C145" s="921"/>
      <c r="D145" s="910"/>
      <c r="E145" s="911"/>
      <c r="F145" s="911"/>
      <c r="G145" s="911"/>
      <c r="H145" s="911"/>
      <c r="I145" s="911"/>
      <c r="J145" s="911"/>
      <c r="K145" s="911"/>
      <c r="L145" s="911"/>
      <c r="M145" s="911"/>
    </row>
    <row r="146" spans="1:14" ht="10.5" customHeight="1">
      <c r="A146" s="88"/>
      <c r="B146" s="13"/>
      <c r="C146" s="21"/>
      <c r="D146" s="91"/>
      <c r="E146" s="91"/>
      <c r="F146" s="91"/>
      <c r="G146" s="91"/>
      <c r="H146" s="91"/>
      <c r="I146" s="91"/>
      <c r="J146" s="91"/>
      <c r="K146" s="91"/>
      <c r="L146" s="91"/>
      <c r="M146" s="91"/>
    </row>
    <row r="147" spans="1:14" ht="18.75" customHeight="1">
      <c r="A147" s="28"/>
      <c r="B147" s="92"/>
      <c r="C147" s="92"/>
      <c r="D147" s="908" t="s">
        <v>75</v>
      </c>
      <c r="E147" s="909"/>
      <c r="F147" s="909"/>
      <c r="G147" s="909"/>
      <c r="H147" s="909"/>
      <c r="I147" s="909"/>
      <c r="J147" s="909"/>
      <c r="K147" s="909"/>
      <c r="L147" s="909"/>
      <c r="M147" s="909"/>
    </row>
    <row r="148" spans="1:14" ht="20.100000000000001" customHeight="1">
      <c r="A148" s="28"/>
      <c r="B148" s="55"/>
      <c r="C148" s="55"/>
      <c r="D148" s="886"/>
      <c r="E148" s="887"/>
      <c r="F148" s="887"/>
      <c r="G148" s="887"/>
      <c r="H148" s="887"/>
      <c r="I148" s="887"/>
      <c r="J148" s="887"/>
      <c r="K148" s="887"/>
      <c r="L148" s="887"/>
      <c r="M148" s="887"/>
    </row>
    <row r="149" spans="1:14" ht="20.100000000000001" customHeight="1">
      <c r="A149" s="28"/>
      <c r="B149" s="55"/>
      <c r="C149" s="55"/>
      <c r="D149" s="886"/>
      <c r="E149" s="887"/>
      <c r="F149" s="887"/>
      <c r="G149" s="887"/>
      <c r="H149" s="887"/>
      <c r="I149" s="887"/>
      <c r="J149" s="887"/>
      <c r="K149" s="887"/>
      <c r="L149" s="887"/>
      <c r="M149" s="887"/>
    </row>
    <row r="150" spans="1:14" ht="20.100000000000001" customHeight="1">
      <c r="A150" s="28"/>
      <c r="B150" s="55"/>
      <c r="C150" s="55"/>
      <c r="D150" s="886"/>
      <c r="E150" s="887"/>
      <c r="F150" s="887"/>
      <c r="G150" s="887"/>
      <c r="H150" s="887"/>
      <c r="I150" s="887"/>
      <c r="J150" s="887"/>
      <c r="K150" s="887"/>
      <c r="L150" s="887"/>
      <c r="M150" s="887"/>
    </row>
    <row r="151" spans="1:14" ht="20.100000000000001" customHeight="1">
      <c r="A151" s="28"/>
      <c r="B151" s="55"/>
      <c r="C151" s="55"/>
      <c r="D151" s="886"/>
      <c r="E151" s="887"/>
      <c r="F151" s="887"/>
      <c r="G151" s="887"/>
      <c r="H151" s="887"/>
      <c r="I151" s="887"/>
      <c r="J151" s="887"/>
      <c r="K151" s="887"/>
      <c r="L151" s="887"/>
      <c r="M151" s="887"/>
    </row>
    <row r="152" spans="1:14" ht="20.100000000000001" customHeight="1">
      <c r="A152" s="28"/>
      <c r="B152" s="55"/>
      <c r="C152" s="55"/>
      <c r="D152" s="886"/>
      <c r="E152" s="887"/>
      <c r="F152" s="887"/>
      <c r="G152" s="887"/>
      <c r="H152" s="887"/>
      <c r="I152" s="887"/>
      <c r="J152" s="887"/>
      <c r="K152" s="887"/>
      <c r="L152" s="887"/>
      <c r="M152" s="887"/>
    </row>
    <row r="153" spans="1:14" ht="20.100000000000001" customHeight="1">
      <c r="A153" s="28"/>
      <c r="B153" s="55"/>
      <c r="C153" s="55"/>
      <c r="D153" s="886"/>
      <c r="E153" s="887"/>
      <c r="F153" s="887"/>
      <c r="G153" s="887"/>
      <c r="H153" s="887"/>
      <c r="I153" s="887"/>
      <c r="J153" s="887"/>
      <c r="K153" s="887"/>
      <c r="L153" s="887"/>
      <c r="M153" s="887"/>
    </row>
    <row r="154" spans="1:14" ht="20.100000000000001" customHeight="1">
      <c r="A154" s="28"/>
      <c r="B154" s="55"/>
      <c r="C154" s="55"/>
      <c r="D154" s="886"/>
      <c r="E154" s="887"/>
      <c r="F154" s="887"/>
      <c r="G154" s="887"/>
      <c r="H154" s="887"/>
      <c r="I154" s="887"/>
      <c r="J154" s="887"/>
      <c r="K154" s="887"/>
      <c r="L154" s="887"/>
      <c r="M154" s="887"/>
    </row>
    <row r="155" spans="1:14" ht="20.100000000000001" customHeight="1">
      <c r="A155" s="28"/>
      <c r="B155" s="55"/>
      <c r="C155" s="55"/>
      <c r="D155" s="886"/>
      <c r="E155" s="887"/>
      <c r="F155" s="887"/>
      <c r="G155" s="887"/>
      <c r="H155" s="887"/>
      <c r="I155" s="887"/>
      <c r="J155" s="887"/>
      <c r="K155" s="887"/>
      <c r="L155" s="887"/>
      <c r="M155" s="887"/>
    </row>
    <row r="156" spans="1:14" ht="7.5" customHeight="1">
      <c r="A156" s="28"/>
      <c r="B156" s="55"/>
      <c r="C156" s="55"/>
      <c r="D156" s="912" t="s">
        <v>521</v>
      </c>
      <c r="E156" s="913"/>
      <c r="F156" s="913"/>
      <c r="G156" s="913"/>
      <c r="H156" s="57"/>
      <c r="I156" s="57"/>
      <c r="J156" s="57"/>
      <c r="K156" s="57"/>
      <c r="L156" s="57"/>
      <c r="M156" s="57"/>
    </row>
    <row r="157" spans="1:14" ht="13.5" customHeight="1">
      <c r="A157" s="28"/>
      <c r="B157" s="55"/>
      <c r="C157" s="55"/>
      <c r="D157" s="914"/>
      <c r="E157" s="915"/>
      <c r="F157" s="915"/>
      <c r="G157" s="915"/>
      <c r="H157" s="56"/>
      <c r="I157" s="56"/>
      <c r="J157" s="56"/>
      <c r="K157" s="56"/>
      <c r="L157" s="56"/>
      <c r="M157" s="56"/>
      <c r="N157" s="28"/>
    </row>
    <row r="158" spans="1:14" ht="20.100000000000001" customHeight="1">
      <c r="A158" s="28"/>
      <c r="B158" s="55"/>
      <c r="C158" s="55"/>
      <c r="D158" s="884"/>
      <c r="E158" s="885"/>
      <c r="F158" s="885"/>
      <c r="G158" s="885"/>
      <c r="H158" s="885"/>
      <c r="I158" s="885"/>
      <c r="J158" s="885"/>
      <c r="K158" s="885"/>
      <c r="L158" s="885"/>
      <c r="M158" s="885"/>
    </row>
    <row r="159" spans="1:14" ht="20.100000000000001" customHeight="1">
      <c r="A159" s="28"/>
      <c r="B159" s="55"/>
      <c r="C159" s="55"/>
      <c r="D159" s="884"/>
      <c r="E159" s="885"/>
      <c r="F159" s="885"/>
      <c r="G159" s="885"/>
      <c r="H159" s="885"/>
      <c r="I159" s="885"/>
      <c r="J159" s="885"/>
      <c r="K159" s="885"/>
      <c r="L159" s="885"/>
      <c r="M159" s="885"/>
    </row>
    <row r="160" spans="1:14" ht="20.100000000000001" customHeight="1">
      <c r="A160" s="28"/>
      <c r="B160" s="55"/>
      <c r="C160" s="55"/>
      <c r="D160" s="884"/>
      <c r="E160" s="885"/>
      <c r="F160" s="885"/>
      <c r="G160" s="885"/>
      <c r="H160" s="885"/>
      <c r="I160" s="885"/>
      <c r="J160" s="885"/>
      <c r="K160" s="885"/>
      <c r="L160" s="885"/>
      <c r="M160" s="885"/>
    </row>
    <row r="161" spans="1:13" ht="20.100000000000001" customHeight="1">
      <c r="A161" s="28"/>
      <c r="B161" s="55"/>
      <c r="C161" s="55"/>
      <c r="D161" s="884"/>
      <c r="E161" s="885"/>
      <c r="F161" s="885"/>
      <c r="G161" s="885"/>
      <c r="H161" s="885"/>
      <c r="I161" s="885"/>
      <c r="J161" s="885"/>
      <c r="K161" s="885"/>
      <c r="L161" s="885"/>
      <c r="M161" s="885"/>
    </row>
    <row r="162" spans="1:13" ht="20.100000000000001" customHeight="1">
      <c r="A162" s="28"/>
      <c r="B162" s="55"/>
      <c r="C162" s="55"/>
      <c r="D162" s="884"/>
      <c r="E162" s="885"/>
      <c r="F162" s="885"/>
      <c r="G162" s="885"/>
      <c r="H162" s="885"/>
      <c r="I162" s="885"/>
      <c r="J162" s="885"/>
      <c r="K162" s="885"/>
      <c r="L162" s="885"/>
      <c r="M162" s="885"/>
    </row>
    <row r="163" spans="1:13" ht="20.100000000000001" customHeight="1">
      <c r="A163" s="28"/>
      <c r="B163" s="55"/>
      <c r="C163" s="55"/>
      <c r="D163" s="884"/>
      <c r="E163" s="885"/>
      <c r="F163" s="885"/>
      <c r="G163" s="885"/>
      <c r="H163" s="885"/>
      <c r="I163" s="885"/>
      <c r="J163" s="885"/>
      <c r="K163" s="885"/>
      <c r="L163" s="885"/>
      <c r="M163" s="885"/>
    </row>
    <row r="164" spans="1:13" ht="20.100000000000001" customHeight="1">
      <c r="A164" s="28"/>
      <c r="B164" s="55"/>
      <c r="C164" s="55"/>
      <c r="D164" s="884"/>
      <c r="E164" s="885"/>
      <c r="F164" s="885"/>
      <c r="G164" s="885"/>
      <c r="H164" s="885"/>
      <c r="I164" s="885"/>
      <c r="J164" s="885"/>
      <c r="K164" s="885"/>
      <c r="L164" s="885"/>
      <c r="M164" s="885"/>
    </row>
    <row r="165" spans="1:13" ht="20.100000000000001" customHeight="1">
      <c r="A165" s="28"/>
      <c r="B165" s="55"/>
      <c r="C165" s="55"/>
      <c r="D165" s="884"/>
      <c r="E165" s="885"/>
      <c r="F165" s="885"/>
      <c r="G165" s="885"/>
      <c r="H165" s="885"/>
      <c r="I165" s="885"/>
      <c r="J165" s="885"/>
      <c r="K165" s="885"/>
      <c r="L165" s="885"/>
      <c r="M165" s="885"/>
    </row>
    <row r="166" spans="1:13">
      <c r="B166" s="56"/>
      <c r="C166" s="56"/>
      <c r="D166" s="58"/>
      <c r="E166" s="56"/>
      <c r="F166" s="56"/>
      <c r="G166" s="56"/>
      <c r="H166" s="56"/>
      <c r="I166" s="56"/>
      <c r="J166" s="56"/>
      <c r="K166" s="56"/>
      <c r="L166" s="56"/>
      <c r="M166" s="56"/>
    </row>
    <row r="167" spans="1:13">
      <c r="J167" s="20"/>
    </row>
  </sheetData>
  <customSheetViews>
    <customSheetView guid="{E843D2E1-12C3-478A-96E0-24DDB019A8A2}" scale="80" showPageBreaks="1" showGridLines="0" showRowCol="0" printArea="1" hiddenColumns="1" state="hidden" topLeftCell="A40">
      <selection activeCell="D13" sqref="D13:M13"/>
      <pageMargins left="0.15748031496062992" right="0.19685039370078741" top="0.74803149606299213" bottom="0.39370078740157483" header="0.31496062992125984" footer="0.31496062992125984"/>
      <pageSetup scale="70" orientation="portrait" r:id="rId1"/>
    </customSheetView>
    <customSheetView guid="{FABF8ABF-422B-4505-A28E-8C6750E4CAAD}" scale="80" showGridLines="0" showRowCol="0" hiddenColumns="1" state="hidden" topLeftCell="A40">
      <selection activeCell="D13" sqref="D13:M13"/>
      <pageMargins left="0.15748031496062992" right="0.19685039370078741" top="0.74803149606299213" bottom="0.39370078740157483" header="0.31496062992125984" footer="0.31496062992125984"/>
      <pageSetup scale="70" orientation="portrait" r:id="rId2"/>
    </customSheetView>
    <customSheetView guid="{3EBA94DB-5D21-404C-94B7-73E0B6599915}" scale="80" showGridLines="0" showRowCol="0" hiddenColumns="1" state="hidden" topLeftCell="A40">
      <selection activeCell="D13" sqref="D13:M13"/>
      <pageMargins left="0.15748031496062992" right="0.19685039370078741" top="0.74803149606299213" bottom="0.39370078740157483" header="0.31496062992125984" footer="0.31496062992125984"/>
      <pageSetup scale="70" orientation="portrait" r:id="rId3"/>
    </customSheetView>
  </customSheetViews>
  <mergeCells count="103">
    <mergeCell ref="B9:C145"/>
    <mergeCell ref="D141:M141"/>
    <mergeCell ref="D137:G137"/>
    <mergeCell ref="D72:M72"/>
    <mergeCell ref="D138:M138"/>
    <mergeCell ref="D65:M65"/>
    <mergeCell ref="D66:M66"/>
    <mergeCell ref="D111:M118"/>
    <mergeCell ref="D105:M105"/>
    <mergeCell ref="D108:M108"/>
    <mergeCell ref="D109:M109"/>
    <mergeCell ref="D106:M106"/>
    <mergeCell ref="D107:M107"/>
    <mergeCell ref="D110:M110"/>
    <mergeCell ref="D126:M126"/>
    <mergeCell ref="D127:M127"/>
    <mergeCell ref="D128:M128"/>
    <mergeCell ref="D56:M63"/>
    <mergeCell ref="D55:M55"/>
    <mergeCell ref="D28:M28"/>
    <mergeCell ref="D90:M90"/>
    <mergeCell ref="D87:M87"/>
    <mergeCell ref="D120:M120"/>
    <mergeCell ref="D93:M100"/>
    <mergeCell ref="D164:M164"/>
    <mergeCell ref="D165:M165"/>
    <mergeCell ref="D158:M158"/>
    <mergeCell ref="D159:M159"/>
    <mergeCell ref="D160:M160"/>
    <mergeCell ref="D161:M161"/>
    <mergeCell ref="D129:M136"/>
    <mergeCell ref="D147:M147"/>
    <mergeCell ref="D148:M155"/>
    <mergeCell ref="D140:M140"/>
    <mergeCell ref="D139:M139"/>
    <mergeCell ref="D145:M145"/>
    <mergeCell ref="D142:M142"/>
    <mergeCell ref="D143:M143"/>
    <mergeCell ref="D162:M162"/>
    <mergeCell ref="D156:G157"/>
    <mergeCell ref="D144:M144"/>
    <mergeCell ref="D86:M86"/>
    <mergeCell ref="D88:M88"/>
    <mergeCell ref="D89:M89"/>
    <mergeCell ref="D85:M85"/>
    <mergeCell ref="D84:M84"/>
    <mergeCell ref="D82:I82"/>
    <mergeCell ref="D83:M83"/>
    <mergeCell ref="D92:M92"/>
    <mergeCell ref="D163:M163"/>
    <mergeCell ref="D124:M124"/>
    <mergeCell ref="D125:M125"/>
    <mergeCell ref="D104:M104"/>
    <mergeCell ref="D119:M119"/>
    <mergeCell ref="D123:M123"/>
    <mergeCell ref="D122:M122"/>
    <mergeCell ref="D121:M121"/>
    <mergeCell ref="D103:M103"/>
    <mergeCell ref="D101:M101"/>
    <mergeCell ref="D102:M102"/>
    <mergeCell ref="D91:M91"/>
    <mergeCell ref="D4:K4"/>
    <mergeCell ref="D5:K5"/>
    <mergeCell ref="D31:M31"/>
    <mergeCell ref="D48:M48"/>
    <mergeCell ref="D37:M37"/>
    <mergeCell ref="D38:M45"/>
    <mergeCell ref="D50:M50"/>
    <mergeCell ref="D47:M47"/>
    <mergeCell ref="D9:M9"/>
    <mergeCell ref="D12:M12"/>
    <mergeCell ref="D18:M18"/>
    <mergeCell ref="D20:M27"/>
    <mergeCell ref="D19:M19"/>
    <mergeCell ref="D30:M30"/>
    <mergeCell ref="D32:M32"/>
    <mergeCell ref="D33:M33"/>
    <mergeCell ref="D34:M34"/>
    <mergeCell ref="D35:M35"/>
    <mergeCell ref="D36:M36"/>
    <mergeCell ref="D46:E46"/>
    <mergeCell ref="D11:M11"/>
    <mergeCell ref="D10:E10"/>
    <mergeCell ref="I10:M10"/>
    <mergeCell ref="D13:M13"/>
    <mergeCell ref="D15:M15"/>
    <mergeCell ref="D29:M29"/>
    <mergeCell ref="D16:M16"/>
    <mergeCell ref="D17:M17"/>
    <mergeCell ref="D14:M14"/>
    <mergeCell ref="D74:M81"/>
    <mergeCell ref="D54:M54"/>
    <mergeCell ref="D52:M52"/>
    <mergeCell ref="D53:M53"/>
    <mergeCell ref="D49:M49"/>
    <mergeCell ref="D51:M51"/>
    <mergeCell ref="D67:M67"/>
    <mergeCell ref="D73:M73"/>
    <mergeCell ref="D71:M71"/>
    <mergeCell ref="D70:M70"/>
    <mergeCell ref="D68:M68"/>
    <mergeCell ref="D69:M69"/>
    <mergeCell ref="D64:E64"/>
  </mergeCells>
  <pageMargins left="0.15748031496062992" right="0.19685039370078741" top="0.74803149606299213" bottom="0.39370078740157483" header="0.31496062992125984" footer="0.31496062992125984"/>
  <pageSetup scale="70" orientation="portrait" r:id="rId4"/>
  <drawing r:id="rId5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/>
  <dimension ref="A1:K80"/>
  <sheetViews>
    <sheetView zoomScale="80" zoomScaleNormal="80" workbookViewId="0">
      <selection activeCell="E53" sqref="E53:F53"/>
    </sheetView>
  </sheetViews>
  <sheetFormatPr baseColWidth="10" defaultColWidth="0" defaultRowHeight="15"/>
  <cols>
    <col min="1" max="1" width="11.42578125" customWidth="1"/>
    <col min="2" max="2" width="12.42578125" customWidth="1"/>
    <col min="3" max="4" width="11.42578125" customWidth="1"/>
    <col min="5" max="5" width="14.7109375" customWidth="1"/>
    <col min="6" max="6" width="18.7109375" customWidth="1"/>
    <col min="7" max="7" width="18.5703125" customWidth="1"/>
    <col min="8" max="8" width="11.7109375" customWidth="1"/>
    <col min="9" max="9" width="13.5703125" customWidth="1"/>
    <col min="10" max="10" width="23.5703125" customWidth="1"/>
    <col min="11" max="11" width="11.42578125" customWidth="1"/>
  </cols>
  <sheetData>
    <row r="1" spans="1:11" ht="15" customHeight="1"/>
    <row r="2" spans="1:11" ht="15" customHeight="1"/>
    <row r="3" spans="1:11" ht="15.75" customHeight="1" thickBot="1"/>
    <row r="4" spans="1:11" ht="31.5" customHeight="1" thickTop="1" thickBot="1">
      <c r="D4" s="808" t="s">
        <v>135</v>
      </c>
      <c r="E4" s="808"/>
      <c r="F4" s="808"/>
      <c r="G4" s="808"/>
      <c r="H4" s="808"/>
      <c r="I4" s="808"/>
    </row>
    <row r="5" spans="1:11" ht="18" customHeight="1" thickTop="1">
      <c r="D5" s="817" t="s">
        <v>63</v>
      </c>
      <c r="E5" s="817"/>
      <c r="F5" s="817"/>
      <c r="G5" s="817"/>
      <c r="H5" s="817"/>
      <c r="I5" s="817"/>
    </row>
    <row r="6" spans="1:11" ht="9" customHeight="1">
      <c r="D6" s="29"/>
      <c r="E6" s="29"/>
      <c r="F6" s="29"/>
      <c r="G6" s="29"/>
    </row>
    <row r="7" spans="1:11" ht="9" customHeight="1">
      <c r="B7" s="50"/>
      <c r="C7" s="50"/>
      <c r="D7" s="50"/>
      <c r="E7" s="50"/>
      <c r="F7" s="50"/>
      <c r="G7" s="50"/>
      <c r="H7" s="50"/>
      <c r="I7" s="50"/>
      <c r="J7" s="50"/>
    </row>
    <row r="8" spans="1:11" ht="12.75" customHeight="1">
      <c r="A8" s="15"/>
      <c r="B8" s="28"/>
      <c r="C8" s="28"/>
      <c r="D8" s="28"/>
      <c r="E8" s="28"/>
      <c r="F8" s="28"/>
      <c r="G8" s="28"/>
      <c r="H8" s="28"/>
      <c r="I8" s="28"/>
      <c r="J8" s="28"/>
      <c r="K8" s="15"/>
    </row>
    <row r="9" spans="1:11" ht="22.5" customHeight="1">
      <c r="A9" s="28"/>
      <c r="B9" s="948" t="s">
        <v>559</v>
      </c>
      <c r="C9" s="949"/>
      <c r="D9" s="949"/>
      <c r="E9" s="71"/>
      <c r="F9" s="61"/>
      <c r="G9" s="61"/>
      <c r="H9" s="951" t="s">
        <v>509</v>
      </c>
      <c r="I9" s="951"/>
      <c r="J9" s="951"/>
      <c r="K9" s="28"/>
    </row>
    <row r="10" spans="1:11" ht="18" customHeight="1">
      <c r="A10" s="28"/>
      <c r="B10" s="950"/>
      <c r="C10" s="950"/>
      <c r="D10" s="950"/>
      <c r="E10" s="60"/>
      <c r="F10" s="47"/>
      <c r="G10" s="47"/>
      <c r="H10" s="952"/>
      <c r="I10" s="952"/>
      <c r="J10" s="952"/>
      <c r="K10" s="15"/>
    </row>
    <row r="11" spans="1:11" ht="15.75" customHeight="1">
      <c r="A11" s="28"/>
      <c r="B11" s="70"/>
      <c r="C11" s="47"/>
      <c r="D11" s="47"/>
      <c r="E11" s="930" t="s">
        <v>76</v>
      </c>
      <c r="F11" s="931"/>
      <c r="G11" s="47"/>
      <c r="H11" s="47"/>
      <c r="I11" s="47"/>
      <c r="J11" s="47"/>
      <c r="K11" s="15"/>
    </row>
    <row r="12" spans="1:11">
      <c r="A12" s="28"/>
      <c r="B12" s="47"/>
      <c r="C12" s="47"/>
      <c r="D12" s="47"/>
      <c r="E12" s="928" t="s">
        <v>60</v>
      </c>
      <c r="F12" s="929"/>
      <c r="G12" s="929"/>
      <c r="H12" s="929"/>
      <c r="I12" s="929"/>
      <c r="J12" s="929"/>
    </row>
    <row r="13" spans="1:11" ht="22.5" customHeight="1">
      <c r="A13" s="28"/>
      <c r="B13" s="47"/>
      <c r="C13" s="47"/>
      <c r="D13" s="47"/>
      <c r="E13" s="928"/>
      <c r="F13" s="929"/>
      <c r="G13" s="929"/>
      <c r="H13" s="929"/>
      <c r="I13" s="929"/>
      <c r="J13" s="929"/>
    </row>
    <row r="14" spans="1:11" ht="15.75">
      <c r="A14" s="28"/>
      <c r="B14" s="70"/>
      <c r="C14" s="70"/>
      <c r="D14" s="70"/>
      <c r="E14" s="930" t="s">
        <v>77</v>
      </c>
      <c r="F14" s="931"/>
      <c r="G14" s="47"/>
      <c r="H14" s="47"/>
      <c r="I14" s="47"/>
      <c r="J14" s="47"/>
    </row>
    <row r="15" spans="1:11">
      <c r="A15" s="28"/>
      <c r="B15" s="70"/>
      <c r="C15" s="70"/>
      <c r="D15" s="70"/>
      <c r="E15" s="928" t="s">
        <v>60</v>
      </c>
      <c r="F15" s="929"/>
      <c r="G15" s="929"/>
      <c r="H15" s="929"/>
      <c r="I15" s="929"/>
      <c r="J15" s="929"/>
    </row>
    <row r="16" spans="1:11">
      <c r="A16" s="28"/>
      <c r="B16" s="70"/>
      <c r="C16" s="70"/>
      <c r="D16" s="70"/>
      <c r="E16" s="928"/>
      <c r="F16" s="929"/>
      <c r="G16" s="929"/>
      <c r="H16" s="929"/>
      <c r="I16" s="929"/>
      <c r="J16" s="929"/>
    </row>
    <row r="17" spans="1:10" ht="15.75">
      <c r="A17" s="28"/>
      <c r="B17" s="70"/>
      <c r="C17" s="70"/>
      <c r="D17" s="70"/>
      <c r="E17" s="930" t="s">
        <v>74</v>
      </c>
      <c r="F17" s="931"/>
      <c r="G17" s="47"/>
      <c r="H17" s="47"/>
      <c r="I17" s="47"/>
      <c r="J17" s="47"/>
    </row>
    <row r="18" spans="1:10">
      <c r="A18" s="28"/>
      <c r="B18" s="70"/>
      <c r="C18" s="70"/>
      <c r="D18" s="70"/>
      <c r="E18" s="928" t="s">
        <v>60</v>
      </c>
      <c r="F18" s="929"/>
      <c r="G18" s="929"/>
      <c r="H18" s="929"/>
      <c r="I18" s="929"/>
      <c r="J18" s="929"/>
    </row>
    <row r="19" spans="1:10" ht="33" customHeight="1">
      <c r="A19" s="28"/>
      <c r="B19" s="70"/>
      <c r="C19" s="70"/>
      <c r="D19" s="70"/>
      <c r="E19" s="928"/>
      <c r="F19" s="929"/>
      <c r="G19" s="929"/>
      <c r="H19" s="929"/>
      <c r="I19" s="929"/>
      <c r="J19" s="929"/>
    </row>
    <row r="20" spans="1:10" ht="31.5" customHeight="1">
      <c r="A20" s="28"/>
      <c r="B20" s="47"/>
      <c r="C20" s="47"/>
      <c r="D20" s="47"/>
      <c r="E20" s="930" t="s">
        <v>78</v>
      </c>
      <c r="F20" s="931"/>
      <c r="G20" s="47"/>
      <c r="H20" s="47"/>
      <c r="I20" s="47"/>
      <c r="J20" s="47"/>
    </row>
    <row r="21" spans="1:10">
      <c r="A21" s="28"/>
      <c r="B21" s="47"/>
      <c r="C21" s="47"/>
      <c r="D21" s="47"/>
      <c r="E21" s="928" t="s">
        <v>60</v>
      </c>
      <c r="F21" s="929"/>
      <c r="G21" s="929"/>
      <c r="H21" s="929"/>
      <c r="I21" s="929"/>
      <c r="J21" s="929"/>
    </row>
    <row r="22" spans="1:10" ht="38.25" customHeight="1">
      <c r="A22" s="28"/>
      <c r="B22" s="47"/>
      <c r="C22" s="47"/>
      <c r="D22" s="47"/>
      <c r="E22" s="928"/>
      <c r="F22" s="929"/>
      <c r="G22" s="929"/>
      <c r="H22" s="929"/>
      <c r="I22" s="929"/>
      <c r="J22" s="929"/>
    </row>
    <row r="23" spans="1:10" ht="33" customHeight="1">
      <c r="A23" s="28"/>
      <c r="B23" s="47"/>
      <c r="C23" s="47"/>
      <c r="D23" s="47"/>
      <c r="E23" s="930" t="s">
        <v>79</v>
      </c>
      <c r="F23" s="931"/>
      <c r="G23" s="47"/>
      <c r="H23" s="47"/>
      <c r="I23" s="47"/>
      <c r="J23" s="47"/>
    </row>
    <row r="24" spans="1:10">
      <c r="A24" s="28"/>
      <c r="B24" s="47"/>
      <c r="C24" s="47"/>
      <c r="D24" s="47"/>
      <c r="E24" s="928" t="s">
        <v>60</v>
      </c>
      <c r="F24" s="929"/>
      <c r="G24" s="929"/>
      <c r="H24" s="929"/>
      <c r="I24" s="929"/>
      <c r="J24" s="929"/>
    </row>
    <row r="25" spans="1:10" ht="19.5" customHeight="1">
      <c r="A25" s="28"/>
      <c r="B25" s="47"/>
      <c r="C25" s="47"/>
      <c r="D25" s="47"/>
      <c r="E25" s="928"/>
      <c r="F25" s="929"/>
      <c r="G25" s="929"/>
      <c r="H25" s="929"/>
      <c r="I25" s="929"/>
      <c r="J25" s="929"/>
    </row>
    <row r="26" spans="1:10">
      <c r="A26" s="28"/>
      <c r="B26" s="47"/>
      <c r="C26" s="47"/>
      <c r="D26" s="47"/>
      <c r="E26" s="930" t="s">
        <v>80</v>
      </c>
      <c r="F26" s="931"/>
      <c r="G26" s="47"/>
      <c r="H26" s="47"/>
      <c r="I26" s="47"/>
      <c r="J26" s="47"/>
    </row>
    <row r="27" spans="1:10">
      <c r="A27" s="28"/>
      <c r="B27" s="47"/>
      <c r="C27" s="47"/>
      <c r="D27" s="47"/>
      <c r="E27" s="928" t="s">
        <v>60</v>
      </c>
      <c r="F27" s="929"/>
      <c r="G27" s="929"/>
      <c r="H27" s="929"/>
      <c r="I27" s="929"/>
      <c r="J27" s="929"/>
    </row>
    <row r="28" spans="1:10" ht="73.5" customHeight="1">
      <c r="A28" s="28"/>
      <c r="B28" s="47"/>
      <c r="C28" s="47"/>
      <c r="D28" s="47"/>
      <c r="E28" s="928"/>
      <c r="F28" s="929"/>
      <c r="G28" s="929"/>
      <c r="H28" s="929"/>
      <c r="I28" s="929"/>
      <c r="J28" s="929"/>
    </row>
    <row r="29" spans="1:10" ht="32.25" customHeight="1">
      <c r="A29" s="28"/>
      <c r="B29" s="47"/>
      <c r="C29" s="47"/>
      <c r="D29" s="47"/>
      <c r="E29" s="930" t="s">
        <v>81</v>
      </c>
      <c r="F29" s="931"/>
      <c r="G29" s="47"/>
      <c r="H29" s="47"/>
      <c r="I29" s="47"/>
      <c r="J29" s="47"/>
    </row>
    <row r="30" spans="1:10">
      <c r="A30" s="28"/>
      <c r="B30" s="47"/>
      <c r="C30" s="47"/>
      <c r="D30" s="47"/>
      <c r="E30" s="928" t="s">
        <v>60</v>
      </c>
      <c r="F30" s="929"/>
      <c r="G30" s="929"/>
      <c r="H30" s="929"/>
      <c r="I30" s="929"/>
      <c r="J30" s="929"/>
    </row>
    <row r="31" spans="1:10" ht="89.25" customHeight="1">
      <c r="A31" s="28"/>
      <c r="B31" s="47"/>
      <c r="C31" s="47"/>
      <c r="D31" s="47"/>
      <c r="E31" s="928"/>
      <c r="F31" s="929"/>
      <c r="G31" s="929"/>
      <c r="H31" s="929"/>
      <c r="I31" s="929"/>
      <c r="J31" s="929"/>
    </row>
    <row r="32" spans="1:10" ht="32.25" customHeight="1">
      <c r="A32" s="28"/>
      <c r="B32" s="47"/>
      <c r="C32" s="47"/>
      <c r="D32" s="47"/>
      <c r="E32" s="930" t="s">
        <v>82</v>
      </c>
      <c r="F32" s="931"/>
      <c r="G32" s="47"/>
      <c r="H32" s="47"/>
      <c r="I32" s="47"/>
      <c r="J32" s="47"/>
    </row>
    <row r="33" spans="1:10">
      <c r="A33" s="28"/>
      <c r="B33" s="47"/>
      <c r="C33" s="47"/>
      <c r="D33" s="47"/>
      <c r="E33" s="928" t="s">
        <v>60</v>
      </c>
      <c r="F33" s="929"/>
      <c r="G33" s="929"/>
      <c r="H33" s="929"/>
      <c r="I33" s="929"/>
      <c r="J33" s="929"/>
    </row>
    <row r="34" spans="1:10" ht="62.25" customHeight="1">
      <c r="A34" s="28"/>
      <c r="B34" s="53"/>
      <c r="C34" s="53"/>
      <c r="D34" s="53"/>
      <c r="E34" s="932"/>
      <c r="F34" s="933"/>
      <c r="G34" s="933"/>
      <c r="H34" s="933"/>
      <c r="I34" s="933"/>
      <c r="J34" s="933"/>
    </row>
    <row r="35" spans="1:10" ht="26.25" customHeight="1">
      <c r="B35" s="830" t="s">
        <v>514</v>
      </c>
      <c r="C35" s="830"/>
      <c r="D35" s="830"/>
      <c r="E35" s="830"/>
      <c r="F35" s="830"/>
      <c r="G35" s="830"/>
      <c r="H35" s="830"/>
      <c r="I35" s="830"/>
      <c r="J35" s="830"/>
    </row>
    <row r="36" spans="1:10" ht="9.75" customHeight="1">
      <c r="A36" s="28"/>
      <c r="B36" s="771" t="s">
        <v>560</v>
      </c>
      <c r="C36" s="771"/>
      <c r="D36" s="772"/>
      <c r="E36" s="934" t="s">
        <v>522</v>
      </c>
      <c r="F36" s="935"/>
      <c r="G36" s="934" t="s">
        <v>85</v>
      </c>
      <c r="H36" s="935"/>
      <c r="I36" s="938" t="s">
        <v>86</v>
      </c>
      <c r="J36" s="938"/>
    </row>
    <row r="37" spans="1:10" ht="9" customHeight="1">
      <c r="B37" s="773"/>
      <c r="C37" s="773"/>
      <c r="D37" s="774"/>
      <c r="E37" s="936"/>
      <c r="F37" s="937"/>
      <c r="G37" s="936"/>
      <c r="H37" s="937"/>
      <c r="I37" s="939"/>
      <c r="J37" s="939"/>
    </row>
    <row r="38" spans="1:10" ht="15" customHeight="1">
      <c r="B38" s="773"/>
      <c r="C38" s="773"/>
      <c r="D38" s="774"/>
      <c r="E38" s="828" t="s">
        <v>60</v>
      </c>
      <c r="F38" s="940"/>
      <c r="G38" s="828" t="s">
        <v>60</v>
      </c>
      <c r="H38" s="940"/>
      <c r="I38" s="828" t="s">
        <v>60</v>
      </c>
      <c r="J38" s="829"/>
    </row>
    <row r="39" spans="1:10">
      <c r="A39" s="28"/>
      <c r="B39" s="773"/>
      <c r="C39" s="773"/>
      <c r="D39" s="774"/>
      <c r="E39" s="881"/>
      <c r="F39" s="941"/>
      <c r="G39" s="881"/>
      <c r="H39" s="941"/>
      <c r="I39" s="881"/>
      <c r="J39" s="787"/>
    </row>
    <row r="40" spans="1:10">
      <c r="A40" s="28"/>
      <c r="B40" s="55"/>
      <c r="C40" s="55"/>
      <c r="D40" s="55"/>
      <c r="E40" s="881"/>
      <c r="F40" s="941"/>
      <c r="G40" s="881"/>
      <c r="H40" s="941"/>
      <c r="I40" s="881"/>
      <c r="J40" s="787"/>
    </row>
    <row r="41" spans="1:10" ht="21.75" customHeight="1">
      <c r="A41" s="28"/>
      <c r="B41" s="55"/>
      <c r="C41" s="55"/>
      <c r="D41" s="55"/>
      <c r="E41" s="881"/>
      <c r="F41" s="941"/>
      <c r="G41" s="881"/>
      <c r="H41" s="941"/>
      <c r="I41" s="881"/>
      <c r="J41" s="787"/>
    </row>
    <row r="42" spans="1:10" ht="29.25" customHeight="1">
      <c r="A42" s="46"/>
      <c r="B42" s="55"/>
      <c r="C42" s="55"/>
      <c r="D42" s="55"/>
      <c r="E42" s="881"/>
      <c r="F42" s="941"/>
      <c r="G42" s="881"/>
      <c r="H42" s="941"/>
      <c r="I42" s="881"/>
      <c r="J42" s="787"/>
    </row>
    <row r="43" spans="1:10" ht="29.25" customHeight="1">
      <c r="A43" s="46"/>
      <c r="B43" s="55"/>
      <c r="C43" s="55"/>
      <c r="D43" s="55"/>
      <c r="E43" s="881" t="s">
        <v>60</v>
      </c>
      <c r="F43" s="941"/>
      <c r="G43" s="881" t="s">
        <v>60</v>
      </c>
      <c r="H43" s="941"/>
      <c r="I43" s="881" t="s">
        <v>60</v>
      </c>
      <c r="J43" s="787"/>
    </row>
    <row r="44" spans="1:10" ht="29.25" customHeight="1">
      <c r="A44" s="28"/>
      <c r="B44" s="56"/>
      <c r="C44" s="56"/>
      <c r="D44" s="56"/>
      <c r="E44" s="953" t="s">
        <v>60</v>
      </c>
      <c r="F44" s="954"/>
      <c r="G44" s="953" t="s">
        <v>60</v>
      </c>
      <c r="H44" s="954"/>
      <c r="I44" s="953" t="s">
        <v>60</v>
      </c>
      <c r="J44" s="975"/>
    </row>
    <row r="45" spans="1:10" ht="14.25" customHeight="1">
      <c r="B45" s="907" t="s">
        <v>561</v>
      </c>
      <c r="C45" s="955"/>
      <c r="D45" s="956"/>
      <c r="E45" s="959" t="s">
        <v>31</v>
      </c>
      <c r="F45" s="960"/>
      <c r="G45" s="963" t="s">
        <v>87</v>
      </c>
      <c r="H45" s="964"/>
      <c r="I45" s="964"/>
      <c r="J45" s="964"/>
    </row>
    <row r="46" spans="1:10" ht="5.25" customHeight="1">
      <c r="B46" s="957"/>
      <c r="C46" s="957"/>
      <c r="D46" s="958"/>
      <c r="E46" s="961"/>
      <c r="F46" s="962"/>
      <c r="G46" s="965"/>
      <c r="H46" s="966"/>
      <c r="I46" s="966"/>
      <c r="J46" s="966"/>
    </row>
    <row r="47" spans="1:10" ht="18" customHeight="1">
      <c r="B47" s="957"/>
      <c r="C47" s="957"/>
      <c r="D47" s="958"/>
      <c r="E47" s="976" t="s">
        <v>60</v>
      </c>
      <c r="F47" s="977"/>
      <c r="G47" s="978" t="s">
        <v>60</v>
      </c>
      <c r="H47" s="979"/>
      <c r="I47" s="979"/>
      <c r="J47" s="979"/>
    </row>
    <row r="48" spans="1:10" ht="12" customHeight="1">
      <c r="B48" s="957"/>
      <c r="C48" s="957"/>
      <c r="D48" s="958"/>
      <c r="E48" s="967" t="s">
        <v>60</v>
      </c>
      <c r="F48" s="968"/>
      <c r="G48" s="967" t="s">
        <v>60</v>
      </c>
      <c r="H48" s="973"/>
      <c r="I48" s="973"/>
      <c r="J48" s="973"/>
    </row>
    <row r="49" spans="1:11">
      <c r="A49" s="28"/>
      <c r="B49" s="13"/>
      <c r="C49" s="13"/>
      <c r="D49" s="13"/>
      <c r="E49" s="969"/>
      <c r="F49" s="970"/>
      <c r="G49" s="969"/>
      <c r="H49" s="974"/>
      <c r="I49" s="974"/>
      <c r="J49" s="974"/>
    </row>
    <row r="50" spans="1:11">
      <c r="A50" s="28"/>
      <c r="B50" s="13"/>
      <c r="C50" s="13"/>
      <c r="D50" s="13"/>
      <c r="E50" s="969"/>
      <c r="F50" s="970"/>
      <c r="G50" s="969"/>
      <c r="H50" s="974"/>
      <c r="I50" s="974"/>
      <c r="J50" s="974"/>
    </row>
    <row r="51" spans="1:11">
      <c r="A51" s="28"/>
      <c r="B51" s="13"/>
      <c r="C51" s="13"/>
      <c r="D51" s="13"/>
      <c r="E51" s="971"/>
      <c r="F51" s="972"/>
      <c r="G51" s="969"/>
      <c r="H51" s="974"/>
      <c r="I51" s="974"/>
      <c r="J51" s="974"/>
    </row>
    <row r="52" spans="1:11" ht="21" customHeight="1">
      <c r="B52" s="771" t="s">
        <v>565</v>
      </c>
      <c r="C52" s="771"/>
      <c r="D52" s="771"/>
      <c r="E52" s="146"/>
      <c r="F52" s="147"/>
      <c r="G52" s="942" t="s">
        <v>566</v>
      </c>
      <c r="H52" s="943"/>
      <c r="I52" s="944" t="s">
        <v>527</v>
      </c>
      <c r="J52" s="945"/>
    </row>
    <row r="53" spans="1:11" ht="27.75" customHeight="1">
      <c r="B53" s="773"/>
      <c r="C53" s="773"/>
      <c r="D53" s="774"/>
      <c r="E53" s="980" t="s">
        <v>427</v>
      </c>
      <c r="F53" s="981"/>
      <c r="G53" s="853"/>
      <c r="H53" s="946"/>
      <c r="I53" s="145"/>
      <c r="J53" s="145"/>
    </row>
    <row r="54" spans="1:11" ht="27.75" customHeight="1">
      <c r="B54" s="773"/>
      <c r="C54" s="773"/>
      <c r="D54" s="774"/>
      <c r="E54" s="982" t="s">
        <v>428</v>
      </c>
      <c r="F54" s="983"/>
      <c r="G54" s="881" t="s">
        <v>60</v>
      </c>
      <c r="H54" s="941"/>
      <c r="I54" s="984"/>
      <c r="J54" s="984"/>
    </row>
    <row r="55" spans="1:11" ht="27.75" customHeight="1">
      <c r="B55" s="773"/>
      <c r="C55" s="773"/>
      <c r="D55" s="774"/>
      <c r="E55" s="926" t="s">
        <v>429</v>
      </c>
      <c r="F55" s="927"/>
      <c r="G55" s="881" t="s">
        <v>60</v>
      </c>
      <c r="H55" s="941"/>
      <c r="I55" s="787"/>
      <c r="J55" s="787"/>
    </row>
    <row r="56" spans="1:11" ht="27.75" customHeight="1">
      <c r="B56" s="773"/>
      <c r="C56" s="773"/>
      <c r="D56" s="774"/>
      <c r="E56" s="141" t="s">
        <v>430</v>
      </c>
      <c r="F56" s="130"/>
      <c r="G56" s="881" t="s">
        <v>60</v>
      </c>
      <c r="H56" s="941"/>
      <c r="I56" s="787"/>
      <c r="J56" s="787"/>
    </row>
    <row r="57" spans="1:11" ht="3" customHeight="1">
      <c r="B57" s="947"/>
      <c r="C57" s="947"/>
      <c r="D57" s="947"/>
      <c r="E57" s="86"/>
      <c r="F57" s="87"/>
      <c r="G57" s="83"/>
      <c r="H57" s="87"/>
      <c r="I57" s="87"/>
      <c r="J57" s="87"/>
    </row>
    <row r="58" spans="1:11">
      <c r="B58" s="13"/>
      <c r="C58" s="13"/>
      <c r="D58" s="13"/>
      <c r="E58" s="13"/>
      <c r="F58" s="13"/>
      <c r="G58" s="69"/>
      <c r="H58" s="69"/>
      <c r="I58" s="69"/>
      <c r="J58" s="69"/>
    </row>
    <row r="59" spans="1:11" ht="8.25" customHeight="1">
      <c r="B59" s="13"/>
      <c r="C59" s="13"/>
      <c r="D59" s="13"/>
      <c r="E59" s="13"/>
      <c r="F59" s="13"/>
      <c r="G59" s="13"/>
      <c r="H59" s="13"/>
      <c r="I59" s="13"/>
      <c r="J59" s="13"/>
    </row>
    <row r="60" spans="1:1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s="19" customFormat="1" ht="6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21"/>
    </row>
    <row r="64" spans="1:1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6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6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8.2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s="19" customFormat="1" ht="8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7.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</sheetData>
  <customSheetViews>
    <customSheetView guid="{E843D2E1-12C3-478A-96E0-24DDB019A8A2}" scale="80" showPageBreaks="1" hiddenColumns="1" state="hidden">
      <selection activeCell="E53" sqref="E53:F53"/>
      <pageMargins left="0.27559055118110237" right="0.27559055118110237" top="0.74803149606299213" bottom="0.99" header="0.31496062992125984" footer="0.31496062992125984"/>
      <pageSetup scale="68" orientation="portrait" r:id="rId1"/>
    </customSheetView>
    <customSheetView guid="{FABF8ABF-422B-4505-A28E-8C6750E4CAAD}" scale="80" hiddenColumns="1" state="hidden">
      <selection activeCell="E53" sqref="E53:F53"/>
      <pageMargins left="0.27559055118110237" right="0.27559055118110237" top="0.74803149606299213" bottom="0.99" header="0.31496062992125984" footer="0.31496062992125984"/>
      <pageSetup scale="68" orientation="portrait" r:id="rId2"/>
    </customSheetView>
    <customSheetView guid="{3EBA94DB-5D21-404C-94B7-73E0B6599915}" scale="80" hiddenColumns="1" state="hidden">
      <selection activeCell="E53" sqref="E53:F53"/>
      <pageMargins left="0.27559055118110237" right="0.27559055118110237" top="0.74803149606299213" bottom="0.99" header="0.31496062992125984" footer="0.31496062992125984"/>
      <pageSetup scale="68" orientation="portrait" r:id="rId3"/>
    </customSheetView>
  </customSheetViews>
  <mergeCells count="55">
    <mergeCell ref="G38:H42"/>
    <mergeCell ref="I38:J42"/>
    <mergeCell ref="I44:J44"/>
    <mergeCell ref="B52:D56"/>
    <mergeCell ref="E47:F47"/>
    <mergeCell ref="G47:J47"/>
    <mergeCell ref="E53:F53"/>
    <mergeCell ref="E54:F54"/>
    <mergeCell ref="G56:H56"/>
    <mergeCell ref="I55:J55"/>
    <mergeCell ref="I56:J56"/>
    <mergeCell ref="I54:J54"/>
    <mergeCell ref="G55:H55"/>
    <mergeCell ref="G43:H43"/>
    <mergeCell ref="E43:F43"/>
    <mergeCell ref="E44:F44"/>
    <mergeCell ref="G44:H44"/>
    <mergeCell ref="I43:J43"/>
    <mergeCell ref="B45:D48"/>
    <mergeCell ref="E45:F46"/>
    <mergeCell ref="G45:J46"/>
    <mergeCell ref="E48:F51"/>
    <mergeCell ref="G48:J51"/>
    <mergeCell ref="B57:D57"/>
    <mergeCell ref="B9:D10"/>
    <mergeCell ref="H9:J10"/>
    <mergeCell ref="E11:F11"/>
    <mergeCell ref="E12:J13"/>
    <mergeCell ref="E14:F14"/>
    <mergeCell ref="E15:J16"/>
    <mergeCell ref="E17:F17"/>
    <mergeCell ref="E18:J19"/>
    <mergeCell ref="E20:F20"/>
    <mergeCell ref="E21:J22"/>
    <mergeCell ref="E23:F23"/>
    <mergeCell ref="E24:J25"/>
    <mergeCell ref="E26:F26"/>
    <mergeCell ref="E27:J28"/>
    <mergeCell ref="E29:F29"/>
    <mergeCell ref="D4:I4"/>
    <mergeCell ref="D5:I5"/>
    <mergeCell ref="E55:F55"/>
    <mergeCell ref="E30:J31"/>
    <mergeCell ref="E32:F32"/>
    <mergeCell ref="E33:J34"/>
    <mergeCell ref="B36:D39"/>
    <mergeCell ref="B35:J35"/>
    <mergeCell ref="E36:F37"/>
    <mergeCell ref="I36:J37"/>
    <mergeCell ref="E38:F42"/>
    <mergeCell ref="G36:H37"/>
    <mergeCell ref="G52:H52"/>
    <mergeCell ref="I52:J52"/>
    <mergeCell ref="G53:H53"/>
    <mergeCell ref="G54:H54"/>
  </mergeCells>
  <pageMargins left="0.27559055118110237" right="0.27559055118110237" top="0.74803149606299213" bottom="0.99" header="0.31496062992125984" footer="0.31496062992125984"/>
  <pageSetup scale="68" orientation="portrait" r:id="rId4"/>
  <drawing r:id="rId5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IX305"/>
  <sheetViews>
    <sheetView showGridLines="0" workbookViewId="0"/>
  </sheetViews>
  <sheetFormatPr baseColWidth="10" defaultColWidth="0" defaultRowHeight="15" zeroHeight="1"/>
  <cols>
    <col min="1" max="1" width="6.85546875" customWidth="1"/>
    <col min="2" max="2" width="5.42578125" customWidth="1"/>
    <col min="3" max="3" width="16.42578125" customWidth="1"/>
    <col min="4" max="4" width="11.85546875" customWidth="1"/>
    <col min="5" max="5" width="10.5703125" customWidth="1"/>
    <col min="6" max="6" width="9.5703125" customWidth="1"/>
    <col min="7" max="7" width="3.85546875" customWidth="1"/>
    <col min="8" max="8" width="18.85546875" style="232" customWidth="1"/>
    <col min="9" max="9" width="10.5703125" customWidth="1"/>
    <col min="10" max="10" width="9.85546875" style="232" customWidth="1"/>
    <col min="11" max="11" width="9" customWidth="1"/>
    <col min="12" max="12" width="5.28515625" customWidth="1"/>
    <col min="13" max="13" width="5.140625" customWidth="1"/>
    <col min="14" max="257" width="11.42578125" hidden="1" customWidth="1"/>
    <col min="258" max="258" width="0" hidden="1" customWidth="1"/>
  </cols>
  <sheetData>
    <row r="1" spans="1:258" s="11" customFormat="1"/>
    <row r="2" spans="1:258" s="11" customFormat="1" ht="7.5" customHeight="1" thickBot="1"/>
    <row r="3" spans="1:258" s="11" customFormat="1" ht="30.75" customHeight="1" thickTop="1" thickBot="1">
      <c r="D3" s="475" t="s">
        <v>668</v>
      </c>
      <c r="E3" s="475"/>
      <c r="F3" s="475"/>
      <c r="G3" s="475"/>
      <c r="H3" s="475"/>
      <c r="I3" s="475"/>
      <c r="J3" s="475"/>
      <c r="K3" s="475"/>
      <c r="L3" s="195"/>
    </row>
    <row r="4" spans="1:258" s="11" customFormat="1" ht="15" customHeight="1" thickTop="1">
      <c r="D4" s="476" t="s">
        <v>669</v>
      </c>
      <c r="E4" s="476"/>
      <c r="F4" s="476"/>
      <c r="G4" s="476"/>
      <c r="H4" s="476"/>
      <c r="I4" s="476"/>
      <c r="J4" s="476"/>
      <c r="K4" s="476"/>
    </row>
    <row r="5" spans="1:258" s="11" customFormat="1" ht="5.25" customHeight="1">
      <c r="D5" s="196"/>
      <c r="E5" s="196"/>
      <c r="F5" s="196"/>
      <c r="G5" s="196"/>
      <c r="H5" s="196"/>
      <c r="I5" s="196"/>
      <c r="J5" s="196"/>
    </row>
    <row r="6" spans="1:258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258" ht="4.5" customHeight="1"/>
    <row r="8" spans="1:258" ht="35.1" customHeight="1">
      <c r="B8" s="491" t="s">
        <v>600</v>
      </c>
      <c r="C8" s="492"/>
      <c r="D8" s="492"/>
      <c r="E8" s="492"/>
      <c r="F8" s="492"/>
      <c r="G8" s="492"/>
      <c r="H8" s="492"/>
      <c r="I8" s="492"/>
      <c r="J8" s="492"/>
      <c r="K8" s="492"/>
      <c r="L8" s="493"/>
      <c r="M8" s="2"/>
    </row>
    <row r="9" spans="1:258" ht="4.5" customHeight="1">
      <c r="G9" s="1"/>
      <c r="H9" s="233"/>
    </row>
    <row r="10" spans="1:258" ht="30" customHeight="1">
      <c r="B10" s="506" t="s">
        <v>567</v>
      </c>
      <c r="C10" s="507"/>
      <c r="D10" s="507"/>
      <c r="E10" s="507"/>
      <c r="F10" s="507"/>
      <c r="G10" s="507"/>
      <c r="H10" s="507"/>
      <c r="I10" s="507"/>
      <c r="J10" s="507"/>
      <c r="K10" s="507"/>
      <c r="L10" s="508"/>
    </row>
    <row r="11" spans="1:258" s="225" customFormat="1" ht="12.95" customHeight="1">
      <c r="A11" s="579"/>
      <c r="B11" s="494" t="s">
        <v>670</v>
      </c>
      <c r="C11" s="495"/>
      <c r="D11" s="495"/>
      <c r="E11" s="495"/>
      <c r="F11" s="495"/>
      <c r="G11" s="496"/>
      <c r="H11" s="496"/>
      <c r="I11" s="496"/>
      <c r="J11" s="496"/>
      <c r="K11" s="496"/>
      <c r="L11" s="497"/>
      <c r="M11" s="531"/>
      <c r="N11" s="532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  <c r="AH11" s="532"/>
      <c r="AI11" s="532"/>
      <c r="AJ11" s="532"/>
      <c r="AK11" s="532"/>
      <c r="AL11" s="532"/>
      <c r="AM11" s="532"/>
      <c r="AN11" s="532"/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  <c r="BC11" s="532"/>
      <c r="BD11" s="532"/>
      <c r="BE11" s="532"/>
      <c r="BF11" s="532"/>
      <c r="BG11" s="532"/>
      <c r="BH11" s="532"/>
      <c r="BI11" s="532"/>
      <c r="BJ11" s="532"/>
      <c r="BK11" s="532"/>
      <c r="BL11" s="532"/>
      <c r="BM11" s="532"/>
      <c r="BN11" s="532"/>
      <c r="BO11" s="532"/>
      <c r="BP11" s="532"/>
      <c r="BQ11" s="532"/>
      <c r="BR11" s="532"/>
      <c r="BS11" s="532"/>
      <c r="BT11" s="532"/>
      <c r="BU11" s="532"/>
      <c r="BV11" s="532"/>
      <c r="BW11" s="532"/>
      <c r="BX11" s="532"/>
      <c r="BY11" s="532"/>
      <c r="BZ11" s="532"/>
      <c r="CA11" s="532"/>
      <c r="CB11" s="532"/>
      <c r="CC11" s="532"/>
      <c r="CD11" s="532"/>
      <c r="CE11" s="532"/>
      <c r="CF11" s="532"/>
      <c r="CG11" s="532"/>
      <c r="CH11" s="532"/>
      <c r="CI11" s="532"/>
      <c r="CJ11" s="532"/>
      <c r="CK11" s="532"/>
      <c r="CL11" s="532"/>
      <c r="CM11" s="532"/>
      <c r="CN11" s="532"/>
      <c r="CO11" s="532"/>
      <c r="CP11" s="532"/>
      <c r="CQ11" s="532"/>
      <c r="CR11" s="532"/>
      <c r="CS11" s="532"/>
      <c r="CT11" s="532"/>
      <c r="CU11" s="532"/>
      <c r="CV11" s="532"/>
      <c r="CW11" s="532"/>
      <c r="CX11" s="532"/>
      <c r="CY11" s="532"/>
      <c r="CZ11" s="532"/>
      <c r="DA11" s="532"/>
      <c r="DB11" s="532"/>
      <c r="DC11" s="532"/>
      <c r="DD11" s="532"/>
      <c r="DE11" s="532"/>
      <c r="DF11" s="532"/>
      <c r="DG11" s="532"/>
      <c r="DH11" s="532"/>
      <c r="DI11" s="532"/>
      <c r="DJ11" s="532"/>
      <c r="DK11" s="532"/>
      <c r="DL11" s="532"/>
      <c r="DM11" s="532"/>
      <c r="DN11" s="532"/>
      <c r="DO11" s="532"/>
      <c r="DP11" s="532"/>
      <c r="DQ11" s="532"/>
      <c r="DR11" s="532"/>
      <c r="DS11" s="532"/>
      <c r="DT11" s="532"/>
      <c r="DU11" s="532"/>
      <c r="DV11" s="532"/>
      <c r="DW11" s="532"/>
      <c r="DX11" s="532"/>
      <c r="DY11" s="532"/>
      <c r="DZ11" s="532"/>
      <c r="EA11" s="532"/>
      <c r="EB11" s="532"/>
      <c r="EC11" s="532"/>
      <c r="ED11" s="532"/>
      <c r="EE11" s="532"/>
      <c r="EF11" s="532"/>
      <c r="EG11" s="532"/>
      <c r="EH11" s="532"/>
      <c r="EI11" s="532"/>
      <c r="EJ11" s="532"/>
      <c r="EK11" s="532"/>
      <c r="EL11" s="532"/>
      <c r="EM11" s="532"/>
      <c r="EN11" s="532"/>
      <c r="EO11" s="532"/>
      <c r="EP11" s="532"/>
      <c r="EQ11" s="532"/>
      <c r="ER11" s="532"/>
      <c r="ES11" s="532"/>
      <c r="ET11" s="532"/>
      <c r="EU11" s="532"/>
      <c r="EV11" s="532"/>
      <c r="EW11" s="532"/>
      <c r="EX11" s="532"/>
      <c r="EY11" s="532"/>
      <c r="EZ11" s="532"/>
      <c r="FA11" s="532"/>
      <c r="FB11" s="532"/>
      <c r="FC11" s="532"/>
      <c r="FD11" s="532"/>
      <c r="FE11" s="532"/>
      <c r="FF11" s="532"/>
      <c r="FG11" s="532"/>
      <c r="FH11" s="532"/>
      <c r="FI11" s="532"/>
      <c r="FJ11" s="532"/>
      <c r="FK11" s="532"/>
      <c r="FL11" s="532"/>
      <c r="FM11" s="532"/>
      <c r="FN11" s="532"/>
      <c r="FO11" s="532"/>
      <c r="FP11" s="532"/>
      <c r="FQ11" s="532"/>
      <c r="FR11" s="532"/>
      <c r="FS11" s="532"/>
      <c r="FT11" s="532"/>
      <c r="FU11" s="532"/>
      <c r="FV11" s="532"/>
      <c r="FW11" s="532"/>
      <c r="FX11" s="532"/>
      <c r="FY11" s="532"/>
      <c r="FZ11" s="532"/>
      <c r="GA11" s="532"/>
      <c r="GB11" s="532"/>
      <c r="GC11" s="532"/>
      <c r="GD11" s="532"/>
      <c r="GE11" s="532"/>
      <c r="GF11" s="532"/>
      <c r="GG11" s="532"/>
      <c r="GH11" s="532"/>
      <c r="GI11" s="532"/>
      <c r="GJ11" s="532"/>
      <c r="GK11" s="532"/>
      <c r="GL11" s="532"/>
      <c r="GM11" s="532"/>
      <c r="GN11" s="532"/>
      <c r="GO11" s="532"/>
      <c r="GP11" s="532"/>
      <c r="GQ11" s="532"/>
      <c r="GR11" s="532"/>
      <c r="GS11" s="532"/>
      <c r="GT11" s="532"/>
      <c r="GU11" s="532"/>
      <c r="GV11" s="532"/>
      <c r="GW11" s="532"/>
      <c r="GX11" s="532"/>
      <c r="GY11" s="532"/>
      <c r="GZ11" s="532"/>
      <c r="HA11" s="532"/>
      <c r="HB11" s="532"/>
      <c r="HC11" s="532"/>
      <c r="HD11" s="532"/>
      <c r="HE11" s="532"/>
      <c r="HF11" s="532"/>
      <c r="HG11" s="532"/>
      <c r="HH11" s="532"/>
      <c r="HI11" s="532"/>
      <c r="HJ11" s="532"/>
      <c r="HK11" s="532"/>
      <c r="HL11" s="532"/>
      <c r="HM11" s="532"/>
      <c r="HN11" s="532"/>
      <c r="HO11" s="532"/>
      <c r="HP11" s="532"/>
      <c r="HQ11" s="532"/>
      <c r="HR11" s="532"/>
      <c r="HS11" s="532"/>
      <c r="HT11" s="532"/>
      <c r="HU11" s="532"/>
      <c r="HV11" s="532"/>
      <c r="HW11" s="532"/>
      <c r="HX11" s="532"/>
      <c r="HY11" s="532"/>
      <c r="HZ11" s="532"/>
      <c r="IA11" s="532"/>
      <c r="IB11" s="532"/>
      <c r="IC11" s="532"/>
      <c r="ID11" s="532"/>
      <c r="IE11" s="532"/>
      <c r="IF11" s="532"/>
      <c r="IG11" s="532"/>
      <c r="IH11" s="532"/>
      <c r="II11" s="532"/>
      <c r="IJ11" s="532"/>
      <c r="IK11" s="532"/>
      <c r="IL11" s="532"/>
      <c r="IM11" s="532"/>
      <c r="IN11" s="532"/>
      <c r="IO11" s="532"/>
      <c r="IP11" s="532"/>
      <c r="IQ11" s="532"/>
      <c r="IR11" s="532"/>
      <c r="IS11" s="532"/>
      <c r="IT11" s="532"/>
      <c r="IU11" s="532"/>
      <c r="IV11" s="532"/>
      <c r="IW11" s="532"/>
      <c r="IX11" s="532"/>
    </row>
    <row r="12" spans="1:258" s="225" customFormat="1" ht="12.95" customHeight="1">
      <c r="A12" s="579"/>
      <c r="B12" s="498"/>
      <c r="C12" s="499"/>
      <c r="D12" s="499"/>
      <c r="E12" s="499"/>
      <c r="F12" s="499"/>
      <c r="G12" s="500"/>
      <c r="H12" s="500"/>
      <c r="I12" s="500"/>
      <c r="J12" s="500"/>
      <c r="K12" s="500"/>
      <c r="L12" s="501"/>
      <c r="M12" s="531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532"/>
      <c r="AN12" s="532"/>
      <c r="AO12" s="532"/>
      <c r="AP12" s="532"/>
      <c r="AQ12" s="532"/>
      <c r="AR12" s="532"/>
      <c r="AS12" s="532"/>
      <c r="AT12" s="532"/>
      <c r="AU12" s="532"/>
      <c r="AV12" s="532"/>
      <c r="AW12" s="532"/>
      <c r="AX12" s="532"/>
      <c r="AY12" s="532"/>
      <c r="AZ12" s="532"/>
      <c r="BA12" s="532"/>
      <c r="BB12" s="532"/>
      <c r="BC12" s="532"/>
      <c r="BD12" s="532"/>
      <c r="BE12" s="532"/>
      <c r="BF12" s="532"/>
      <c r="BG12" s="532"/>
      <c r="BH12" s="532"/>
      <c r="BI12" s="532"/>
      <c r="BJ12" s="532"/>
      <c r="BK12" s="532"/>
      <c r="BL12" s="532"/>
      <c r="BM12" s="532"/>
      <c r="BN12" s="532"/>
      <c r="BO12" s="532"/>
      <c r="BP12" s="532"/>
      <c r="BQ12" s="532"/>
      <c r="BR12" s="532"/>
      <c r="BS12" s="532"/>
      <c r="BT12" s="532"/>
      <c r="BU12" s="532"/>
      <c r="BV12" s="532"/>
      <c r="BW12" s="532"/>
      <c r="BX12" s="532"/>
      <c r="BY12" s="532"/>
      <c r="BZ12" s="532"/>
      <c r="CA12" s="532"/>
      <c r="CB12" s="532"/>
      <c r="CC12" s="532"/>
      <c r="CD12" s="532"/>
      <c r="CE12" s="532"/>
      <c r="CF12" s="532"/>
      <c r="CG12" s="532"/>
      <c r="CH12" s="532"/>
      <c r="CI12" s="532"/>
      <c r="CJ12" s="532"/>
      <c r="CK12" s="532"/>
      <c r="CL12" s="532"/>
      <c r="CM12" s="532"/>
      <c r="CN12" s="532"/>
      <c r="CO12" s="532"/>
      <c r="CP12" s="532"/>
      <c r="CQ12" s="532"/>
      <c r="CR12" s="532"/>
      <c r="CS12" s="532"/>
      <c r="CT12" s="532"/>
      <c r="CU12" s="532"/>
      <c r="CV12" s="532"/>
      <c r="CW12" s="532"/>
      <c r="CX12" s="532"/>
      <c r="CY12" s="532"/>
      <c r="CZ12" s="532"/>
      <c r="DA12" s="532"/>
      <c r="DB12" s="532"/>
      <c r="DC12" s="532"/>
      <c r="DD12" s="532"/>
      <c r="DE12" s="532"/>
      <c r="DF12" s="532"/>
      <c r="DG12" s="532"/>
      <c r="DH12" s="532"/>
      <c r="DI12" s="532"/>
      <c r="DJ12" s="532"/>
      <c r="DK12" s="532"/>
      <c r="DL12" s="532"/>
      <c r="DM12" s="532"/>
      <c r="DN12" s="532"/>
      <c r="DO12" s="532"/>
      <c r="DP12" s="532"/>
      <c r="DQ12" s="532"/>
      <c r="DR12" s="532"/>
      <c r="DS12" s="532"/>
      <c r="DT12" s="532"/>
      <c r="DU12" s="532"/>
      <c r="DV12" s="532"/>
      <c r="DW12" s="532"/>
      <c r="DX12" s="532"/>
      <c r="DY12" s="532"/>
      <c r="DZ12" s="532"/>
      <c r="EA12" s="532"/>
      <c r="EB12" s="532"/>
      <c r="EC12" s="532"/>
      <c r="ED12" s="532"/>
      <c r="EE12" s="532"/>
      <c r="EF12" s="532"/>
      <c r="EG12" s="532"/>
      <c r="EH12" s="532"/>
      <c r="EI12" s="532"/>
      <c r="EJ12" s="532"/>
      <c r="EK12" s="532"/>
      <c r="EL12" s="532"/>
      <c r="EM12" s="532"/>
      <c r="EN12" s="532"/>
      <c r="EO12" s="532"/>
      <c r="EP12" s="532"/>
      <c r="EQ12" s="532"/>
      <c r="ER12" s="532"/>
      <c r="ES12" s="532"/>
      <c r="ET12" s="532"/>
      <c r="EU12" s="532"/>
      <c r="EV12" s="532"/>
      <c r="EW12" s="532"/>
      <c r="EX12" s="532"/>
      <c r="EY12" s="532"/>
      <c r="EZ12" s="532"/>
      <c r="FA12" s="532"/>
      <c r="FB12" s="532"/>
      <c r="FC12" s="532"/>
      <c r="FD12" s="532"/>
      <c r="FE12" s="532"/>
      <c r="FF12" s="532"/>
      <c r="FG12" s="532"/>
      <c r="FH12" s="532"/>
      <c r="FI12" s="532"/>
      <c r="FJ12" s="532"/>
      <c r="FK12" s="532"/>
      <c r="FL12" s="532"/>
      <c r="FM12" s="532"/>
      <c r="FN12" s="532"/>
      <c r="FO12" s="532"/>
      <c r="FP12" s="532"/>
      <c r="FQ12" s="532"/>
      <c r="FR12" s="532"/>
      <c r="FS12" s="532"/>
      <c r="FT12" s="532"/>
      <c r="FU12" s="532"/>
      <c r="FV12" s="532"/>
      <c r="FW12" s="532"/>
      <c r="FX12" s="532"/>
      <c r="FY12" s="532"/>
      <c r="FZ12" s="532"/>
      <c r="GA12" s="532"/>
      <c r="GB12" s="532"/>
      <c r="GC12" s="532"/>
      <c r="GD12" s="532"/>
      <c r="GE12" s="532"/>
      <c r="GF12" s="532"/>
      <c r="GG12" s="532"/>
      <c r="GH12" s="532"/>
      <c r="GI12" s="532"/>
      <c r="GJ12" s="532"/>
      <c r="GK12" s="532"/>
      <c r="GL12" s="532"/>
      <c r="GM12" s="532"/>
      <c r="GN12" s="532"/>
      <c r="GO12" s="532"/>
      <c r="GP12" s="532"/>
      <c r="GQ12" s="532"/>
      <c r="GR12" s="532"/>
      <c r="GS12" s="532"/>
      <c r="GT12" s="532"/>
      <c r="GU12" s="532"/>
      <c r="GV12" s="532"/>
      <c r="GW12" s="532"/>
      <c r="GX12" s="532"/>
      <c r="GY12" s="532"/>
      <c r="GZ12" s="532"/>
      <c r="HA12" s="532"/>
      <c r="HB12" s="532"/>
      <c r="HC12" s="532"/>
      <c r="HD12" s="532"/>
      <c r="HE12" s="532"/>
      <c r="HF12" s="532"/>
      <c r="HG12" s="532"/>
      <c r="HH12" s="532"/>
      <c r="HI12" s="532"/>
      <c r="HJ12" s="532"/>
      <c r="HK12" s="532"/>
      <c r="HL12" s="532"/>
      <c r="HM12" s="532"/>
      <c r="HN12" s="532"/>
      <c r="HO12" s="532"/>
      <c r="HP12" s="532"/>
      <c r="HQ12" s="532"/>
      <c r="HR12" s="532"/>
      <c r="HS12" s="532"/>
      <c r="HT12" s="532"/>
      <c r="HU12" s="532"/>
      <c r="HV12" s="532"/>
      <c r="HW12" s="532"/>
      <c r="HX12" s="532"/>
      <c r="HY12" s="532"/>
      <c r="HZ12" s="532"/>
      <c r="IA12" s="532"/>
      <c r="IB12" s="532"/>
      <c r="IC12" s="532"/>
      <c r="ID12" s="532"/>
      <c r="IE12" s="532"/>
      <c r="IF12" s="532"/>
      <c r="IG12" s="532"/>
      <c r="IH12" s="532"/>
      <c r="II12" s="532"/>
      <c r="IJ12" s="532"/>
      <c r="IK12" s="532"/>
      <c r="IL12" s="532"/>
      <c r="IM12" s="532"/>
      <c r="IN12" s="532"/>
      <c r="IO12" s="532"/>
      <c r="IP12" s="532"/>
      <c r="IQ12" s="532"/>
      <c r="IR12" s="532"/>
      <c r="IS12" s="532"/>
      <c r="IT12" s="532"/>
      <c r="IU12" s="532"/>
      <c r="IV12" s="532"/>
      <c r="IW12" s="532"/>
      <c r="IX12" s="532"/>
    </row>
    <row r="13" spans="1:258" s="225" customFormat="1" ht="12.95" customHeight="1">
      <c r="A13" s="579"/>
      <c r="B13" s="498"/>
      <c r="C13" s="499"/>
      <c r="D13" s="499"/>
      <c r="E13" s="499"/>
      <c r="F13" s="499"/>
      <c r="G13" s="500"/>
      <c r="H13" s="500"/>
      <c r="I13" s="500"/>
      <c r="J13" s="500"/>
      <c r="K13" s="500"/>
      <c r="L13" s="501"/>
      <c r="M13" s="531"/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2"/>
      <c r="AI13" s="532"/>
      <c r="AJ13" s="532"/>
      <c r="AK13" s="532"/>
      <c r="AL13" s="532"/>
      <c r="AM13" s="532"/>
      <c r="AN13" s="532"/>
      <c r="AO13" s="532"/>
      <c r="AP13" s="532"/>
      <c r="AQ13" s="532"/>
      <c r="AR13" s="532"/>
      <c r="AS13" s="532"/>
      <c r="AT13" s="532"/>
      <c r="AU13" s="532"/>
      <c r="AV13" s="532"/>
      <c r="AW13" s="532"/>
      <c r="AX13" s="532"/>
      <c r="AY13" s="532"/>
      <c r="AZ13" s="532"/>
      <c r="BA13" s="532"/>
      <c r="BB13" s="532"/>
      <c r="BC13" s="532"/>
      <c r="BD13" s="532"/>
      <c r="BE13" s="532"/>
      <c r="BF13" s="532"/>
      <c r="BG13" s="532"/>
      <c r="BH13" s="532"/>
      <c r="BI13" s="532"/>
      <c r="BJ13" s="532"/>
      <c r="BK13" s="532"/>
      <c r="BL13" s="532"/>
      <c r="BM13" s="532"/>
      <c r="BN13" s="532"/>
      <c r="BO13" s="532"/>
      <c r="BP13" s="532"/>
      <c r="BQ13" s="532"/>
      <c r="BR13" s="532"/>
      <c r="BS13" s="532"/>
      <c r="BT13" s="532"/>
      <c r="BU13" s="532"/>
      <c r="BV13" s="532"/>
      <c r="BW13" s="532"/>
      <c r="BX13" s="532"/>
      <c r="BY13" s="532"/>
      <c r="BZ13" s="532"/>
      <c r="CA13" s="532"/>
      <c r="CB13" s="532"/>
      <c r="CC13" s="532"/>
      <c r="CD13" s="532"/>
      <c r="CE13" s="532"/>
      <c r="CF13" s="532"/>
      <c r="CG13" s="532"/>
      <c r="CH13" s="532"/>
      <c r="CI13" s="532"/>
      <c r="CJ13" s="532"/>
      <c r="CK13" s="532"/>
      <c r="CL13" s="532"/>
      <c r="CM13" s="532"/>
      <c r="CN13" s="532"/>
      <c r="CO13" s="532"/>
      <c r="CP13" s="532"/>
      <c r="CQ13" s="532"/>
      <c r="CR13" s="532"/>
      <c r="CS13" s="532"/>
      <c r="CT13" s="532"/>
      <c r="CU13" s="532"/>
      <c r="CV13" s="532"/>
      <c r="CW13" s="532"/>
      <c r="CX13" s="532"/>
      <c r="CY13" s="532"/>
      <c r="CZ13" s="532"/>
      <c r="DA13" s="532"/>
      <c r="DB13" s="532"/>
      <c r="DC13" s="532"/>
      <c r="DD13" s="532"/>
      <c r="DE13" s="532"/>
      <c r="DF13" s="532"/>
      <c r="DG13" s="532"/>
      <c r="DH13" s="532"/>
      <c r="DI13" s="532"/>
      <c r="DJ13" s="532"/>
      <c r="DK13" s="532"/>
      <c r="DL13" s="532"/>
      <c r="DM13" s="532"/>
      <c r="DN13" s="532"/>
      <c r="DO13" s="532"/>
      <c r="DP13" s="532"/>
      <c r="DQ13" s="532"/>
      <c r="DR13" s="532"/>
      <c r="DS13" s="532"/>
      <c r="DT13" s="532"/>
      <c r="DU13" s="532"/>
      <c r="DV13" s="532"/>
      <c r="DW13" s="532"/>
      <c r="DX13" s="532"/>
      <c r="DY13" s="532"/>
      <c r="DZ13" s="532"/>
      <c r="EA13" s="532"/>
      <c r="EB13" s="532"/>
      <c r="EC13" s="532"/>
      <c r="ED13" s="532"/>
      <c r="EE13" s="532"/>
      <c r="EF13" s="532"/>
      <c r="EG13" s="532"/>
      <c r="EH13" s="532"/>
      <c r="EI13" s="532"/>
      <c r="EJ13" s="532"/>
      <c r="EK13" s="532"/>
      <c r="EL13" s="532"/>
      <c r="EM13" s="532"/>
      <c r="EN13" s="532"/>
      <c r="EO13" s="532"/>
      <c r="EP13" s="532"/>
      <c r="EQ13" s="532"/>
      <c r="ER13" s="532"/>
      <c r="ES13" s="532"/>
      <c r="ET13" s="532"/>
      <c r="EU13" s="532"/>
      <c r="EV13" s="532"/>
      <c r="EW13" s="532"/>
      <c r="EX13" s="532"/>
      <c r="EY13" s="532"/>
      <c r="EZ13" s="532"/>
      <c r="FA13" s="532"/>
      <c r="FB13" s="532"/>
      <c r="FC13" s="532"/>
      <c r="FD13" s="532"/>
      <c r="FE13" s="532"/>
      <c r="FF13" s="532"/>
      <c r="FG13" s="532"/>
      <c r="FH13" s="532"/>
      <c r="FI13" s="532"/>
      <c r="FJ13" s="532"/>
      <c r="FK13" s="532"/>
      <c r="FL13" s="532"/>
      <c r="FM13" s="532"/>
      <c r="FN13" s="532"/>
      <c r="FO13" s="532"/>
      <c r="FP13" s="532"/>
      <c r="FQ13" s="532"/>
      <c r="FR13" s="532"/>
      <c r="FS13" s="532"/>
      <c r="FT13" s="532"/>
      <c r="FU13" s="532"/>
      <c r="FV13" s="532"/>
      <c r="FW13" s="532"/>
      <c r="FX13" s="532"/>
      <c r="FY13" s="532"/>
      <c r="FZ13" s="532"/>
      <c r="GA13" s="532"/>
      <c r="GB13" s="532"/>
      <c r="GC13" s="532"/>
      <c r="GD13" s="532"/>
      <c r="GE13" s="532"/>
      <c r="GF13" s="532"/>
      <c r="GG13" s="532"/>
      <c r="GH13" s="532"/>
      <c r="GI13" s="532"/>
      <c r="GJ13" s="532"/>
      <c r="GK13" s="532"/>
      <c r="GL13" s="532"/>
      <c r="GM13" s="532"/>
      <c r="GN13" s="532"/>
      <c r="GO13" s="532"/>
      <c r="GP13" s="532"/>
      <c r="GQ13" s="532"/>
      <c r="GR13" s="532"/>
      <c r="GS13" s="532"/>
      <c r="GT13" s="532"/>
      <c r="GU13" s="532"/>
      <c r="GV13" s="532"/>
      <c r="GW13" s="532"/>
      <c r="GX13" s="532"/>
      <c r="GY13" s="532"/>
      <c r="GZ13" s="532"/>
      <c r="HA13" s="532"/>
      <c r="HB13" s="532"/>
      <c r="HC13" s="532"/>
      <c r="HD13" s="532"/>
      <c r="HE13" s="532"/>
      <c r="HF13" s="532"/>
      <c r="HG13" s="532"/>
      <c r="HH13" s="532"/>
      <c r="HI13" s="532"/>
      <c r="HJ13" s="532"/>
      <c r="HK13" s="532"/>
      <c r="HL13" s="532"/>
      <c r="HM13" s="532"/>
      <c r="HN13" s="532"/>
      <c r="HO13" s="532"/>
      <c r="HP13" s="532"/>
      <c r="HQ13" s="532"/>
      <c r="HR13" s="532"/>
      <c r="HS13" s="532"/>
      <c r="HT13" s="532"/>
      <c r="HU13" s="532"/>
      <c r="HV13" s="532"/>
      <c r="HW13" s="532"/>
      <c r="HX13" s="532"/>
      <c r="HY13" s="532"/>
      <c r="HZ13" s="532"/>
      <c r="IA13" s="532"/>
      <c r="IB13" s="532"/>
      <c r="IC13" s="532"/>
      <c r="ID13" s="532"/>
      <c r="IE13" s="532"/>
      <c r="IF13" s="532"/>
      <c r="IG13" s="532"/>
      <c r="IH13" s="532"/>
      <c r="II13" s="532"/>
      <c r="IJ13" s="532"/>
      <c r="IK13" s="532"/>
      <c r="IL13" s="532"/>
      <c r="IM13" s="532"/>
      <c r="IN13" s="532"/>
      <c r="IO13" s="532"/>
      <c r="IP13" s="532"/>
      <c r="IQ13" s="532"/>
      <c r="IR13" s="532"/>
      <c r="IS13" s="532"/>
      <c r="IT13" s="532"/>
      <c r="IU13" s="532"/>
      <c r="IV13" s="532"/>
      <c r="IW13" s="532"/>
      <c r="IX13" s="532"/>
    </row>
    <row r="14" spans="1:258" s="225" customFormat="1" ht="12.95" customHeight="1">
      <c r="A14" s="579"/>
      <c r="B14" s="498"/>
      <c r="C14" s="499"/>
      <c r="D14" s="499"/>
      <c r="E14" s="499"/>
      <c r="F14" s="499"/>
      <c r="G14" s="500"/>
      <c r="H14" s="500"/>
      <c r="I14" s="500"/>
      <c r="J14" s="500"/>
      <c r="K14" s="500"/>
      <c r="L14" s="501"/>
      <c r="M14" s="531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2"/>
      <c r="AB14" s="532"/>
      <c r="AC14" s="532"/>
      <c r="AD14" s="532"/>
      <c r="AE14" s="532"/>
      <c r="AF14" s="532"/>
      <c r="AG14" s="532"/>
      <c r="AH14" s="532"/>
      <c r="AI14" s="532"/>
      <c r="AJ14" s="532"/>
      <c r="AK14" s="532"/>
      <c r="AL14" s="532"/>
      <c r="AM14" s="532"/>
      <c r="AN14" s="532"/>
      <c r="AO14" s="532"/>
      <c r="AP14" s="532"/>
      <c r="AQ14" s="532"/>
      <c r="AR14" s="532"/>
      <c r="AS14" s="532"/>
      <c r="AT14" s="532"/>
      <c r="AU14" s="532"/>
      <c r="AV14" s="532"/>
      <c r="AW14" s="532"/>
      <c r="AX14" s="532"/>
      <c r="AY14" s="532"/>
      <c r="AZ14" s="532"/>
      <c r="BA14" s="532"/>
      <c r="BB14" s="532"/>
      <c r="BC14" s="532"/>
      <c r="BD14" s="532"/>
      <c r="BE14" s="532"/>
      <c r="BF14" s="532"/>
      <c r="BG14" s="532"/>
      <c r="BH14" s="532"/>
      <c r="BI14" s="532"/>
      <c r="BJ14" s="532"/>
      <c r="BK14" s="532"/>
      <c r="BL14" s="532"/>
      <c r="BM14" s="532"/>
      <c r="BN14" s="532"/>
      <c r="BO14" s="532"/>
      <c r="BP14" s="532"/>
      <c r="BQ14" s="532"/>
      <c r="BR14" s="532"/>
      <c r="BS14" s="532"/>
      <c r="BT14" s="532"/>
      <c r="BU14" s="532"/>
      <c r="BV14" s="532"/>
      <c r="BW14" s="532"/>
      <c r="BX14" s="532"/>
      <c r="BY14" s="532"/>
      <c r="BZ14" s="532"/>
      <c r="CA14" s="532"/>
      <c r="CB14" s="532"/>
      <c r="CC14" s="532"/>
      <c r="CD14" s="532"/>
      <c r="CE14" s="532"/>
      <c r="CF14" s="532"/>
      <c r="CG14" s="532"/>
      <c r="CH14" s="532"/>
      <c r="CI14" s="532"/>
      <c r="CJ14" s="532"/>
      <c r="CK14" s="532"/>
      <c r="CL14" s="532"/>
      <c r="CM14" s="532"/>
      <c r="CN14" s="532"/>
      <c r="CO14" s="532"/>
      <c r="CP14" s="532"/>
      <c r="CQ14" s="532"/>
      <c r="CR14" s="532"/>
      <c r="CS14" s="532"/>
      <c r="CT14" s="532"/>
      <c r="CU14" s="532"/>
      <c r="CV14" s="532"/>
      <c r="CW14" s="532"/>
      <c r="CX14" s="532"/>
      <c r="CY14" s="532"/>
      <c r="CZ14" s="532"/>
      <c r="DA14" s="532"/>
      <c r="DB14" s="532"/>
      <c r="DC14" s="532"/>
      <c r="DD14" s="532"/>
      <c r="DE14" s="532"/>
      <c r="DF14" s="532"/>
      <c r="DG14" s="532"/>
      <c r="DH14" s="532"/>
      <c r="DI14" s="532"/>
      <c r="DJ14" s="532"/>
      <c r="DK14" s="532"/>
      <c r="DL14" s="532"/>
      <c r="DM14" s="532"/>
      <c r="DN14" s="532"/>
      <c r="DO14" s="532"/>
      <c r="DP14" s="532"/>
      <c r="DQ14" s="532"/>
      <c r="DR14" s="532"/>
      <c r="DS14" s="532"/>
      <c r="DT14" s="532"/>
      <c r="DU14" s="532"/>
      <c r="DV14" s="532"/>
      <c r="DW14" s="532"/>
      <c r="DX14" s="532"/>
      <c r="DY14" s="532"/>
      <c r="DZ14" s="532"/>
      <c r="EA14" s="532"/>
      <c r="EB14" s="532"/>
      <c r="EC14" s="532"/>
      <c r="ED14" s="532"/>
      <c r="EE14" s="532"/>
      <c r="EF14" s="532"/>
      <c r="EG14" s="532"/>
      <c r="EH14" s="532"/>
      <c r="EI14" s="532"/>
      <c r="EJ14" s="532"/>
      <c r="EK14" s="532"/>
      <c r="EL14" s="532"/>
      <c r="EM14" s="532"/>
      <c r="EN14" s="532"/>
      <c r="EO14" s="532"/>
      <c r="EP14" s="532"/>
      <c r="EQ14" s="532"/>
      <c r="ER14" s="532"/>
      <c r="ES14" s="532"/>
      <c r="ET14" s="532"/>
      <c r="EU14" s="532"/>
      <c r="EV14" s="532"/>
      <c r="EW14" s="532"/>
      <c r="EX14" s="532"/>
      <c r="EY14" s="532"/>
      <c r="EZ14" s="532"/>
      <c r="FA14" s="532"/>
      <c r="FB14" s="532"/>
      <c r="FC14" s="532"/>
      <c r="FD14" s="532"/>
      <c r="FE14" s="532"/>
      <c r="FF14" s="532"/>
      <c r="FG14" s="532"/>
      <c r="FH14" s="532"/>
      <c r="FI14" s="532"/>
      <c r="FJ14" s="532"/>
      <c r="FK14" s="532"/>
      <c r="FL14" s="532"/>
      <c r="FM14" s="532"/>
      <c r="FN14" s="532"/>
      <c r="FO14" s="532"/>
      <c r="FP14" s="532"/>
      <c r="FQ14" s="532"/>
      <c r="FR14" s="532"/>
      <c r="FS14" s="532"/>
      <c r="FT14" s="532"/>
      <c r="FU14" s="532"/>
      <c r="FV14" s="532"/>
      <c r="FW14" s="532"/>
      <c r="FX14" s="532"/>
      <c r="FY14" s="532"/>
      <c r="FZ14" s="532"/>
      <c r="GA14" s="532"/>
      <c r="GB14" s="532"/>
      <c r="GC14" s="532"/>
      <c r="GD14" s="532"/>
      <c r="GE14" s="532"/>
      <c r="GF14" s="532"/>
      <c r="GG14" s="532"/>
      <c r="GH14" s="532"/>
      <c r="GI14" s="532"/>
      <c r="GJ14" s="532"/>
      <c r="GK14" s="532"/>
      <c r="GL14" s="532"/>
      <c r="GM14" s="532"/>
      <c r="GN14" s="532"/>
      <c r="GO14" s="532"/>
      <c r="GP14" s="532"/>
      <c r="GQ14" s="532"/>
      <c r="GR14" s="532"/>
      <c r="GS14" s="532"/>
      <c r="GT14" s="532"/>
      <c r="GU14" s="532"/>
      <c r="GV14" s="532"/>
      <c r="GW14" s="532"/>
      <c r="GX14" s="532"/>
      <c r="GY14" s="532"/>
      <c r="GZ14" s="532"/>
      <c r="HA14" s="532"/>
      <c r="HB14" s="532"/>
      <c r="HC14" s="532"/>
      <c r="HD14" s="532"/>
      <c r="HE14" s="532"/>
      <c r="HF14" s="532"/>
      <c r="HG14" s="532"/>
      <c r="HH14" s="532"/>
      <c r="HI14" s="532"/>
      <c r="HJ14" s="532"/>
      <c r="HK14" s="532"/>
      <c r="HL14" s="532"/>
      <c r="HM14" s="532"/>
      <c r="HN14" s="532"/>
      <c r="HO14" s="532"/>
      <c r="HP14" s="532"/>
      <c r="HQ14" s="532"/>
      <c r="HR14" s="532"/>
      <c r="HS14" s="532"/>
      <c r="HT14" s="532"/>
      <c r="HU14" s="532"/>
      <c r="HV14" s="532"/>
      <c r="HW14" s="532"/>
      <c r="HX14" s="532"/>
      <c r="HY14" s="532"/>
      <c r="HZ14" s="532"/>
      <c r="IA14" s="532"/>
      <c r="IB14" s="532"/>
      <c r="IC14" s="532"/>
      <c r="ID14" s="532"/>
      <c r="IE14" s="532"/>
      <c r="IF14" s="532"/>
      <c r="IG14" s="532"/>
      <c r="IH14" s="532"/>
      <c r="II14" s="532"/>
      <c r="IJ14" s="532"/>
      <c r="IK14" s="532"/>
      <c r="IL14" s="532"/>
      <c r="IM14" s="532"/>
      <c r="IN14" s="532"/>
      <c r="IO14" s="532"/>
      <c r="IP14" s="532"/>
      <c r="IQ14" s="532"/>
      <c r="IR14" s="532"/>
      <c r="IS14" s="532"/>
      <c r="IT14" s="532"/>
      <c r="IU14" s="532"/>
      <c r="IV14" s="532"/>
      <c r="IW14" s="532"/>
      <c r="IX14" s="532"/>
    </row>
    <row r="15" spans="1:258" s="225" customFormat="1" ht="12.95" customHeight="1">
      <c r="A15" s="579"/>
      <c r="B15" s="498"/>
      <c r="C15" s="499"/>
      <c r="D15" s="499"/>
      <c r="E15" s="499"/>
      <c r="F15" s="499"/>
      <c r="G15" s="500"/>
      <c r="H15" s="500"/>
      <c r="I15" s="500"/>
      <c r="J15" s="500"/>
      <c r="K15" s="500"/>
      <c r="L15" s="501"/>
      <c r="M15" s="531"/>
      <c r="N15" s="532"/>
      <c r="O15" s="532"/>
      <c r="P15" s="532"/>
      <c r="Q15" s="532"/>
      <c r="R15" s="532"/>
      <c r="S15" s="532"/>
      <c r="T15" s="532"/>
      <c r="U15" s="532"/>
      <c r="V15" s="532"/>
      <c r="W15" s="532"/>
      <c r="X15" s="532"/>
      <c r="Y15" s="532"/>
      <c r="Z15" s="532"/>
      <c r="AA15" s="532"/>
      <c r="AB15" s="532"/>
      <c r="AC15" s="532"/>
      <c r="AD15" s="532"/>
      <c r="AE15" s="532"/>
      <c r="AF15" s="532"/>
      <c r="AG15" s="532"/>
      <c r="AH15" s="532"/>
      <c r="AI15" s="532"/>
      <c r="AJ15" s="532"/>
      <c r="AK15" s="532"/>
      <c r="AL15" s="532"/>
      <c r="AM15" s="532"/>
      <c r="AN15" s="532"/>
      <c r="AO15" s="532"/>
      <c r="AP15" s="532"/>
      <c r="AQ15" s="532"/>
      <c r="AR15" s="532"/>
      <c r="AS15" s="532"/>
      <c r="AT15" s="532"/>
      <c r="AU15" s="532"/>
      <c r="AV15" s="532"/>
      <c r="AW15" s="532"/>
      <c r="AX15" s="532"/>
      <c r="AY15" s="532"/>
      <c r="AZ15" s="532"/>
      <c r="BA15" s="532"/>
      <c r="BB15" s="532"/>
      <c r="BC15" s="532"/>
      <c r="BD15" s="532"/>
      <c r="BE15" s="532"/>
      <c r="BF15" s="532"/>
      <c r="BG15" s="532"/>
      <c r="BH15" s="532"/>
      <c r="BI15" s="532"/>
      <c r="BJ15" s="532"/>
      <c r="BK15" s="532"/>
      <c r="BL15" s="532"/>
      <c r="BM15" s="532"/>
      <c r="BN15" s="532"/>
      <c r="BO15" s="532"/>
      <c r="BP15" s="532"/>
      <c r="BQ15" s="532"/>
      <c r="BR15" s="532"/>
      <c r="BS15" s="532"/>
      <c r="BT15" s="532"/>
      <c r="BU15" s="532"/>
      <c r="BV15" s="532"/>
      <c r="BW15" s="532"/>
      <c r="BX15" s="532"/>
      <c r="BY15" s="532"/>
      <c r="BZ15" s="532"/>
      <c r="CA15" s="532"/>
      <c r="CB15" s="532"/>
      <c r="CC15" s="532"/>
      <c r="CD15" s="532"/>
      <c r="CE15" s="532"/>
      <c r="CF15" s="532"/>
      <c r="CG15" s="532"/>
      <c r="CH15" s="532"/>
      <c r="CI15" s="532"/>
      <c r="CJ15" s="532"/>
      <c r="CK15" s="532"/>
      <c r="CL15" s="532"/>
      <c r="CM15" s="532"/>
      <c r="CN15" s="532"/>
      <c r="CO15" s="532"/>
      <c r="CP15" s="532"/>
      <c r="CQ15" s="532"/>
      <c r="CR15" s="532"/>
      <c r="CS15" s="532"/>
      <c r="CT15" s="532"/>
      <c r="CU15" s="532"/>
      <c r="CV15" s="532"/>
      <c r="CW15" s="532"/>
      <c r="CX15" s="532"/>
      <c r="CY15" s="532"/>
      <c r="CZ15" s="532"/>
      <c r="DA15" s="532"/>
      <c r="DB15" s="532"/>
      <c r="DC15" s="532"/>
      <c r="DD15" s="532"/>
      <c r="DE15" s="532"/>
      <c r="DF15" s="532"/>
      <c r="DG15" s="532"/>
      <c r="DH15" s="532"/>
      <c r="DI15" s="532"/>
      <c r="DJ15" s="532"/>
      <c r="DK15" s="532"/>
      <c r="DL15" s="532"/>
      <c r="DM15" s="532"/>
      <c r="DN15" s="532"/>
      <c r="DO15" s="532"/>
      <c r="DP15" s="532"/>
      <c r="DQ15" s="532"/>
      <c r="DR15" s="532"/>
      <c r="DS15" s="532"/>
      <c r="DT15" s="532"/>
      <c r="DU15" s="532"/>
      <c r="DV15" s="532"/>
      <c r="DW15" s="532"/>
      <c r="DX15" s="532"/>
      <c r="DY15" s="532"/>
      <c r="DZ15" s="532"/>
      <c r="EA15" s="532"/>
      <c r="EB15" s="532"/>
      <c r="EC15" s="532"/>
      <c r="ED15" s="532"/>
      <c r="EE15" s="532"/>
      <c r="EF15" s="532"/>
      <c r="EG15" s="532"/>
      <c r="EH15" s="532"/>
      <c r="EI15" s="532"/>
      <c r="EJ15" s="532"/>
      <c r="EK15" s="532"/>
      <c r="EL15" s="532"/>
      <c r="EM15" s="532"/>
      <c r="EN15" s="532"/>
      <c r="EO15" s="532"/>
      <c r="EP15" s="532"/>
      <c r="EQ15" s="532"/>
      <c r="ER15" s="532"/>
      <c r="ES15" s="532"/>
      <c r="ET15" s="532"/>
      <c r="EU15" s="532"/>
      <c r="EV15" s="532"/>
      <c r="EW15" s="532"/>
      <c r="EX15" s="532"/>
      <c r="EY15" s="532"/>
      <c r="EZ15" s="532"/>
      <c r="FA15" s="532"/>
      <c r="FB15" s="532"/>
      <c r="FC15" s="532"/>
      <c r="FD15" s="532"/>
      <c r="FE15" s="532"/>
      <c r="FF15" s="532"/>
      <c r="FG15" s="532"/>
      <c r="FH15" s="532"/>
      <c r="FI15" s="532"/>
      <c r="FJ15" s="532"/>
      <c r="FK15" s="532"/>
      <c r="FL15" s="532"/>
      <c r="FM15" s="532"/>
      <c r="FN15" s="532"/>
      <c r="FO15" s="532"/>
      <c r="FP15" s="532"/>
      <c r="FQ15" s="532"/>
      <c r="FR15" s="532"/>
      <c r="FS15" s="532"/>
      <c r="FT15" s="532"/>
      <c r="FU15" s="532"/>
      <c r="FV15" s="532"/>
      <c r="FW15" s="532"/>
      <c r="FX15" s="532"/>
      <c r="FY15" s="532"/>
      <c r="FZ15" s="532"/>
      <c r="GA15" s="532"/>
      <c r="GB15" s="532"/>
      <c r="GC15" s="532"/>
      <c r="GD15" s="532"/>
      <c r="GE15" s="532"/>
      <c r="GF15" s="532"/>
      <c r="GG15" s="532"/>
      <c r="GH15" s="532"/>
      <c r="GI15" s="532"/>
      <c r="GJ15" s="532"/>
      <c r="GK15" s="532"/>
      <c r="GL15" s="532"/>
      <c r="GM15" s="532"/>
      <c r="GN15" s="532"/>
      <c r="GO15" s="532"/>
      <c r="GP15" s="532"/>
      <c r="GQ15" s="532"/>
      <c r="GR15" s="532"/>
      <c r="GS15" s="532"/>
      <c r="GT15" s="532"/>
      <c r="GU15" s="532"/>
      <c r="GV15" s="532"/>
      <c r="GW15" s="532"/>
      <c r="GX15" s="532"/>
      <c r="GY15" s="532"/>
      <c r="GZ15" s="532"/>
      <c r="HA15" s="532"/>
      <c r="HB15" s="532"/>
      <c r="HC15" s="532"/>
      <c r="HD15" s="532"/>
      <c r="HE15" s="532"/>
      <c r="HF15" s="532"/>
      <c r="HG15" s="532"/>
      <c r="HH15" s="532"/>
      <c r="HI15" s="532"/>
      <c r="HJ15" s="532"/>
      <c r="HK15" s="532"/>
      <c r="HL15" s="532"/>
      <c r="HM15" s="532"/>
      <c r="HN15" s="532"/>
      <c r="HO15" s="532"/>
      <c r="HP15" s="532"/>
      <c r="HQ15" s="532"/>
      <c r="HR15" s="532"/>
      <c r="HS15" s="532"/>
      <c r="HT15" s="532"/>
      <c r="HU15" s="532"/>
      <c r="HV15" s="532"/>
      <c r="HW15" s="532"/>
      <c r="HX15" s="532"/>
      <c r="HY15" s="532"/>
      <c r="HZ15" s="532"/>
      <c r="IA15" s="532"/>
      <c r="IB15" s="532"/>
      <c r="IC15" s="532"/>
      <c r="ID15" s="532"/>
      <c r="IE15" s="532"/>
      <c r="IF15" s="532"/>
      <c r="IG15" s="532"/>
      <c r="IH15" s="532"/>
      <c r="II15" s="532"/>
      <c r="IJ15" s="532"/>
      <c r="IK15" s="532"/>
      <c r="IL15" s="532"/>
      <c r="IM15" s="532"/>
      <c r="IN15" s="532"/>
      <c r="IO15" s="532"/>
      <c r="IP15" s="532"/>
      <c r="IQ15" s="532"/>
      <c r="IR15" s="532"/>
      <c r="IS15" s="532"/>
      <c r="IT15" s="532"/>
      <c r="IU15" s="532"/>
      <c r="IV15" s="532"/>
      <c r="IW15" s="532"/>
      <c r="IX15" s="532"/>
    </row>
    <row r="16" spans="1:258" s="225" customFormat="1" ht="12.95" customHeight="1">
      <c r="A16" s="579"/>
      <c r="B16" s="502"/>
      <c r="C16" s="503"/>
      <c r="D16" s="503"/>
      <c r="E16" s="503"/>
      <c r="F16" s="503"/>
      <c r="G16" s="504"/>
      <c r="H16" s="504"/>
      <c r="I16" s="504"/>
      <c r="J16" s="504"/>
      <c r="K16" s="504"/>
      <c r="L16" s="505"/>
      <c r="M16" s="531"/>
      <c r="N16" s="532"/>
      <c r="O16" s="532"/>
      <c r="P16" s="532"/>
      <c r="Q16" s="532"/>
      <c r="R16" s="532"/>
      <c r="S16" s="532"/>
      <c r="T16" s="532"/>
      <c r="U16" s="532"/>
      <c r="V16" s="532"/>
      <c r="W16" s="532"/>
      <c r="X16" s="532"/>
      <c r="Y16" s="532"/>
      <c r="Z16" s="532"/>
      <c r="AA16" s="532"/>
      <c r="AB16" s="532"/>
      <c r="AC16" s="532"/>
      <c r="AD16" s="532"/>
      <c r="AE16" s="532"/>
      <c r="AF16" s="532"/>
      <c r="AG16" s="532"/>
      <c r="AH16" s="532"/>
      <c r="AI16" s="532"/>
      <c r="AJ16" s="532"/>
      <c r="AK16" s="532"/>
      <c r="AL16" s="532"/>
      <c r="AM16" s="532"/>
      <c r="AN16" s="532"/>
      <c r="AO16" s="532"/>
      <c r="AP16" s="532"/>
      <c r="AQ16" s="532"/>
      <c r="AR16" s="532"/>
      <c r="AS16" s="532"/>
      <c r="AT16" s="532"/>
      <c r="AU16" s="532"/>
      <c r="AV16" s="532"/>
      <c r="AW16" s="532"/>
      <c r="AX16" s="532"/>
      <c r="AY16" s="532"/>
      <c r="AZ16" s="532"/>
      <c r="BA16" s="532"/>
      <c r="BB16" s="532"/>
      <c r="BC16" s="532"/>
      <c r="BD16" s="532"/>
      <c r="BE16" s="532"/>
      <c r="BF16" s="532"/>
      <c r="BG16" s="532"/>
      <c r="BH16" s="532"/>
      <c r="BI16" s="532"/>
      <c r="BJ16" s="532"/>
      <c r="BK16" s="532"/>
      <c r="BL16" s="532"/>
      <c r="BM16" s="532"/>
      <c r="BN16" s="532"/>
      <c r="BO16" s="532"/>
      <c r="BP16" s="532"/>
      <c r="BQ16" s="532"/>
      <c r="BR16" s="532"/>
      <c r="BS16" s="532"/>
      <c r="BT16" s="532"/>
      <c r="BU16" s="532"/>
      <c r="BV16" s="532"/>
      <c r="BW16" s="532"/>
      <c r="BX16" s="532"/>
      <c r="BY16" s="532"/>
      <c r="BZ16" s="532"/>
      <c r="CA16" s="532"/>
      <c r="CB16" s="532"/>
      <c r="CC16" s="532"/>
      <c r="CD16" s="532"/>
      <c r="CE16" s="532"/>
      <c r="CF16" s="532"/>
      <c r="CG16" s="532"/>
      <c r="CH16" s="532"/>
      <c r="CI16" s="532"/>
      <c r="CJ16" s="532"/>
      <c r="CK16" s="532"/>
      <c r="CL16" s="532"/>
      <c r="CM16" s="532"/>
      <c r="CN16" s="532"/>
      <c r="CO16" s="532"/>
      <c r="CP16" s="532"/>
      <c r="CQ16" s="532"/>
      <c r="CR16" s="532"/>
      <c r="CS16" s="532"/>
      <c r="CT16" s="532"/>
      <c r="CU16" s="532"/>
      <c r="CV16" s="532"/>
      <c r="CW16" s="532"/>
      <c r="CX16" s="532"/>
      <c r="CY16" s="532"/>
      <c r="CZ16" s="532"/>
      <c r="DA16" s="532"/>
      <c r="DB16" s="532"/>
      <c r="DC16" s="532"/>
      <c r="DD16" s="532"/>
      <c r="DE16" s="532"/>
      <c r="DF16" s="532"/>
      <c r="DG16" s="532"/>
      <c r="DH16" s="532"/>
      <c r="DI16" s="532"/>
      <c r="DJ16" s="532"/>
      <c r="DK16" s="532"/>
      <c r="DL16" s="532"/>
      <c r="DM16" s="532"/>
      <c r="DN16" s="532"/>
      <c r="DO16" s="532"/>
      <c r="DP16" s="532"/>
      <c r="DQ16" s="532"/>
      <c r="DR16" s="532"/>
      <c r="DS16" s="532"/>
      <c r="DT16" s="532"/>
      <c r="DU16" s="532"/>
      <c r="DV16" s="532"/>
      <c r="DW16" s="532"/>
      <c r="DX16" s="532"/>
      <c r="DY16" s="532"/>
      <c r="DZ16" s="532"/>
      <c r="EA16" s="532"/>
      <c r="EB16" s="532"/>
      <c r="EC16" s="532"/>
      <c r="ED16" s="532"/>
      <c r="EE16" s="532"/>
      <c r="EF16" s="532"/>
      <c r="EG16" s="532"/>
      <c r="EH16" s="532"/>
      <c r="EI16" s="532"/>
      <c r="EJ16" s="532"/>
      <c r="EK16" s="532"/>
      <c r="EL16" s="532"/>
      <c r="EM16" s="532"/>
      <c r="EN16" s="532"/>
      <c r="EO16" s="532"/>
      <c r="EP16" s="532"/>
      <c r="EQ16" s="532"/>
      <c r="ER16" s="532"/>
      <c r="ES16" s="532"/>
      <c r="ET16" s="532"/>
      <c r="EU16" s="532"/>
      <c r="EV16" s="532"/>
      <c r="EW16" s="532"/>
      <c r="EX16" s="532"/>
      <c r="EY16" s="532"/>
      <c r="EZ16" s="532"/>
      <c r="FA16" s="532"/>
      <c r="FB16" s="532"/>
      <c r="FC16" s="532"/>
      <c r="FD16" s="532"/>
      <c r="FE16" s="532"/>
      <c r="FF16" s="532"/>
      <c r="FG16" s="532"/>
      <c r="FH16" s="532"/>
      <c r="FI16" s="532"/>
      <c r="FJ16" s="532"/>
      <c r="FK16" s="532"/>
      <c r="FL16" s="532"/>
      <c r="FM16" s="532"/>
      <c r="FN16" s="532"/>
      <c r="FO16" s="532"/>
      <c r="FP16" s="532"/>
      <c r="FQ16" s="532"/>
      <c r="FR16" s="532"/>
      <c r="FS16" s="532"/>
      <c r="FT16" s="532"/>
      <c r="FU16" s="532"/>
      <c r="FV16" s="532"/>
      <c r="FW16" s="532"/>
      <c r="FX16" s="532"/>
      <c r="FY16" s="532"/>
      <c r="FZ16" s="532"/>
      <c r="GA16" s="532"/>
      <c r="GB16" s="532"/>
      <c r="GC16" s="532"/>
      <c r="GD16" s="532"/>
      <c r="GE16" s="532"/>
      <c r="GF16" s="532"/>
      <c r="GG16" s="532"/>
      <c r="GH16" s="532"/>
      <c r="GI16" s="532"/>
      <c r="GJ16" s="532"/>
      <c r="GK16" s="532"/>
      <c r="GL16" s="532"/>
      <c r="GM16" s="532"/>
      <c r="GN16" s="532"/>
      <c r="GO16" s="532"/>
      <c r="GP16" s="532"/>
      <c r="GQ16" s="532"/>
      <c r="GR16" s="532"/>
      <c r="GS16" s="532"/>
      <c r="GT16" s="532"/>
      <c r="GU16" s="532"/>
      <c r="GV16" s="532"/>
      <c r="GW16" s="532"/>
      <c r="GX16" s="532"/>
      <c r="GY16" s="532"/>
      <c r="GZ16" s="532"/>
      <c r="HA16" s="532"/>
      <c r="HB16" s="532"/>
      <c r="HC16" s="532"/>
      <c r="HD16" s="532"/>
      <c r="HE16" s="532"/>
      <c r="HF16" s="532"/>
      <c r="HG16" s="532"/>
      <c r="HH16" s="532"/>
      <c r="HI16" s="532"/>
      <c r="HJ16" s="532"/>
      <c r="HK16" s="532"/>
      <c r="HL16" s="532"/>
      <c r="HM16" s="532"/>
      <c r="HN16" s="532"/>
      <c r="HO16" s="532"/>
      <c r="HP16" s="532"/>
      <c r="HQ16" s="532"/>
      <c r="HR16" s="532"/>
      <c r="HS16" s="532"/>
      <c r="HT16" s="532"/>
      <c r="HU16" s="532"/>
      <c r="HV16" s="532"/>
      <c r="HW16" s="532"/>
      <c r="HX16" s="532"/>
      <c r="HY16" s="532"/>
      <c r="HZ16" s="532"/>
      <c r="IA16" s="532"/>
      <c r="IB16" s="532"/>
      <c r="IC16" s="532"/>
      <c r="ID16" s="532"/>
      <c r="IE16" s="532"/>
      <c r="IF16" s="532"/>
      <c r="IG16" s="532"/>
      <c r="IH16" s="532"/>
      <c r="II16" s="532"/>
      <c r="IJ16" s="532"/>
      <c r="IK16" s="532"/>
      <c r="IL16" s="532"/>
      <c r="IM16" s="532"/>
      <c r="IN16" s="532"/>
      <c r="IO16" s="532"/>
      <c r="IP16" s="532"/>
      <c r="IQ16" s="532"/>
      <c r="IR16" s="532"/>
      <c r="IS16" s="532"/>
      <c r="IT16" s="532"/>
      <c r="IU16" s="532"/>
      <c r="IV16" s="532"/>
      <c r="IW16" s="532"/>
      <c r="IX16" s="532"/>
    </row>
    <row r="17" spans="2:13" ht="5.25" customHeight="1">
      <c r="B17" s="157"/>
      <c r="C17" s="157"/>
      <c r="D17" s="157"/>
      <c r="E17" s="157"/>
      <c r="F17" s="157"/>
    </row>
    <row r="18" spans="2:13" ht="15" customHeight="1">
      <c r="B18" s="477" t="s">
        <v>614</v>
      </c>
      <c r="C18" s="478"/>
      <c r="D18" s="478"/>
      <c r="E18" s="478"/>
      <c r="F18" s="478"/>
      <c r="G18" s="478"/>
      <c r="H18" s="478"/>
      <c r="I18" s="478"/>
      <c r="J18" s="478"/>
      <c r="K18" s="478"/>
      <c r="L18" s="479"/>
    </row>
    <row r="19" spans="2:13" ht="15" customHeight="1">
      <c r="B19" s="480"/>
      <c r="C19" s="481"/>
      <c r="D19" s="481"/>
      <c r="E19" s="481"/>
      <c r="F19" s="481"/>
      <c r="G19" s="481"/>
      <c r="H19" s="481"/>
      <c r="I19" s="481"/>
      <c r="J19" s="481"/>
      <c r="K19" s="481"/>
      <c r="L19" s="482"/>
    </row>
    <row r="20" spans="2:13" ht="42" customHeight="1">
      <c r="B20" s="486" t="s">
        <v>615</v>
      </c>
      <c r="C20" s="487"/>
      <c r="D20" s="487"/>
      <c r="E20" s="487"/>
      <c r="F20" s="487"/>
      <c r="G20" s="488"/>
      <c r="H20" s="488"/>
      <c r="I20" s="488"/>
      <c r="J20" s="488"/>
      <c r="K20" s="488"/>
      <c r="L20" s="489"/>
      <c r="M20" s="272"/>
    </row>
    <row r="21" spans="2:13" s="264" customFormat="1" ht="31.5" customHeight="1">
      <c r="B21" s="509" t="s">
        <v>611</v>
      </c>
      <c r="C21" s="510"/>
      <c r="D21" s="510"/>
      <c r="E21" s="510"/>
      <c r="F21" s="510"/>
      <c r="G21" s="511"/>
      <c r="H21" s="511"/>
      <c r="I21" s="511"/>
      <c r="J21" s="511"/>
      <c r="K21" s="511"/>
      <c r="L21" s="512"/>
    </row>
    <row r="22" spans="2:13" ht="33" customHeight="1">
      <c r="B22" s="486" t="s">
        <v>616</v>
      </c>
      <c r="C22" s="487"/>
      <c r="D22" s="487"/>
      <c r="E22" s="487"/>
      <c r="F22" s="487"/>
      <c r="G22" s="488"/>
      <c r="H22" s="488"/>
      <c r="I22" s="488"/>
      <c r="J22" s="488"/>
      <c r="K22" s="488"/>
      <c r="L22" s="489"/>
    </row>
    <row r="23" spans="2:13" ht="44.25" customHeight="1">
      <c r="B23" s="490" t="s">
        <v>617</v>
      </c>
      <c r="C23" s="487"/>
      <c r="D23" s="487"/>
      <c r="E23" s="487"/>
      <c r="F23" s="487"/>
      <c r="G23" s="488"/>
      <c r="H23" s="488"/>
      <c r="I23" s="488"/>
      <c r="J23" s="488"/>
      <c r="K23" s="488"/>
      <c r="L23" s="489"/>
    </row>
    <row r="24" spans="2:13" ht="30.75" customHeight="1">
      <c r="B24" s="486" t="s">
        <v>607</v>
      </c>
      <c r="C24" s="487"/>
      <c r="D24" s="487"/>
      <c r="E24" s="487"/>
      <c r="F24" s="487"/>
      <c r="G24" s="488"/>
      <c r="H24" s="488"/>
      <c r="I24" s="488"/>
      <c r="J24" s="488"/>
      <c r="K24" s="488"/>
      <c r="L24" s="489"/>
    </row>
    <row r="25" spans="2:13" ht="3.75" customHeight="1">
      <c r="B25" s="299"/>
      <c r="C25" s="297"/>
      <c r="D25" s="297"/>
      <c r="E25" s="297"/>
      <c r="F25" s="297"/>
      <c r="G25" s="298"/>
      <c r="H25" s="298"/>
      <c r="I25" s="298"/>
      <c r="J25" s="298"/>
      <c r="K25" s="298"/>
      <c r="L25" s="448"/>
    </row>
    <row r="26" spans="2:13" ht="26.25" customHeight="1" thickBot="1">
      <c r="B26" s="513" t="s">
        <v>686</v>
      </c>
      <c r="C26" s="514"/>
      <c r="D26" s="514"/>
      <c r="E26" s="514"/>
      <c r="F26" s="514"/>
      <c r="G26" s="514"/>
      <c r="H26" s="514"/>
      <c r="I26" s="514"/>
      <c r="J26" s="514"/>
      <c r="K26" s="514"/>
      <c r="L26" s="514"/>
    </row>
    <row r="27" spans="2:13" s="264" customFormat="1" ht="32.25" customHeight="1" thickTop="1" thickBot="1">
      <c r="B27" s="515" t="s">
        <v>598</v>
      </c>
      <c r="C27" s="514"/>
      <c r="D27" s="514"/>
      <c r="E27" s="514"/>
      <c r="F27" s="516"/>
      <c r="G27" s="517"/>
      <c r="H27" s="517"/>
      <c r="I27" s="517"/>
      <c r="J27" s="517"/>
      <c r="K27" s="517"/>
      <c r="L27" s="518"/>
    </row>
    <row r="28" spans="2:13" s="264" customFormat="1" ht="5.25" customHeight="1" thickTop="1" thickBot="1">
      <c r="B28" s="440"/>
      <c r="C28" s="441"/>
      <c r="D28" s="441"/>
      <c r="E28" s="441"/>
      <c r="F28" s="388"/>
      <c r="G28" s="270"/>
      <c r="H28" s="270"/>
      <c r="I28" s="270"/>
      <c r="J28" s="270"/>
      <c r="K28" s="270"/>
      <c r="L28" s="270"/>
    </row>
    <row r="29" spans="2:13" s="264" customFormat="1" ht="34.5" customHeight="1" thickTop="1" thickBot="1">
      <c r="B29" s="515" t="s">
        <v>688</v>
      </c>
      <c r="C29" s="514"/>
      <c r="D29" s="514"/>
      <c r="E29" s="514"/>
      <c r="F29" s="516"/>
      <c r="G29" s="517"/>
      <c r="H29" s="517"/>
      <c r="I29" s="517"/>
      <c r="J29" s="517"/>
      <c r="K29" s="517"/>
      <c r="L29" s="518"/>
    </row>
    <row r="30" spans="2:13" s="264" customFormat="1" ht="4.5" customHeight="1" thickTop="1" thickBot="1">
      <c r="B30" s="440"/>
      <c r="C30" s="441"/>
      <c r="D30" s="441"/>
      <c r="E30" s="441"/>
      <c r="F30" s="451"/>
      <c r="G30" s="450"/>
      <c r="H30" s="450"/>
      <c r="I30" s="450"/>
      <c r="J30" s="450"/>
      <c r="K30" s="450"/>
      <c r="L30" s="449"/>
    </row>
    <row r="31" spans="2:13" s="264" customFormat="1" ht="30.75" customHeight="1" thickTop="1" thickBot="1">
      <c r="B31" s="515" t="s">
        <v>690</v>
      </c>
      <c r="C31" s="514"/>
      <c r="D31" s="514"/>
      <c r="E31" s="514"/>
      <c r="F31" s="519"/>
      <c r="G31" s="520"/>
      <c r="H31" s="520"/>
      <c r="I31" s="520"/>
      <c r="J31" s="520"/>
      <c r="K31" s="520"/>
      <c r="L31" s="521"/>
    </row>
    <row r="32" spans="2:13" s="264" customFormat="1" ht="5.25" customHeight="1" thickTop="1">
      <c r="B32" s="386"/>
      <c r="C32" s="387"/>
      <c r="D32" s="387"/>
      <c r="E32" s="387"/>
      <c r="F32" s="388"/>
      <c r="G32" s="270"/>
      <c r="H32" s="270"/>
      <c r="I32" s="270"/>
      <c r="J32" s="270"/>
      <c r="K32" s="270"/>
      <c r="L32" s="401"/>
    </row>
    <row r="33" spans="2:14" ht="0.75" customHeight="1">
      <c r="B33" s="300"/>
      <c r="C33" s="170"/>
      <c r="D33" s="170"/>
      <c r="E33" s="170"/>
      <c r="F33" s="215"/>
      <c r="G33" s="162"/>
      <c r="H33" s="162"/>
      <c r="I33" s="162"/>
      <c r="J33" s="162"/>
      <c r="K33" s="162"/>
      <c r="L33" s="304"/>
    </row>
    <row r="34" spans="2:14" ht="6.95" customHeight="1" thickBot="1">
      <c r="B34" s="301"/>
      <c r="C34" s="238"/>
      <c r="D34" s="238"/>
      <c r="E34" s="238"/>
      <c r="F34" s="238"/>
      <c r="G34" s="265"/>
      <c r="H34" s="265"/>
      <c r="I34" s="265"/>
      <c r="J34" s="265"/>
      <c r="K34" s="265"/>
      <c r="L34" s="302"/>
      <c r="M34" s="113"/>
      <c r="N34" s="113"/>
    </row>
    <row r="35" spans="2:14" ht="50.1" customHeight="1" thickTop="1" thickBot="1">
      <c r="B35" s="582" t="s">
        <v>651</v>
      </c>
      <c r="C35" s="582"/>
      <c r="D35" s="582"/>
      <c r="E35" s="536"/>
      <c r="F35" s="516"/>
      <c r="G35" s="517"/>
      <c r="H35" s="517"/>
      <c r="I35" s="517"/>
      <c r="J35" s="517"/>
      <c r="K35" s="517"/>
      <c r="L35" s="518"/>
      <c r="M35" s="265"/>
    </row>
    <row r="36" spans="2:14" s="264" customFormat="1" ht="4.5" customHeight="1" thickTop="1">
      <c r="B36" s="300"/>
      <c r="C36" s="170"/>
      <c r="D36" s="170"/>
      <c r="E36" s="170"/>
      <c r="F36" s="250"/>
      <c r="G36" s="289"/>
      <c r="H36" s="289"/>
      <c r="I36" s="289"/>
      <c r="J36" s="289"/>
      <c r="K36" s="289"/>
      <c r="L36" s="303"/>
      <c r="M36" s="235"/>
    </row>
    <row r="37" spans="2:14" ht="6.95" customHeight="1" thickBot="1">
      <c r="B37" s="295"/>
      <c r="C37" s="296"/>
      <c r="D37" s="296"/>
      <c r="E37" s="296"/>
      <c r="F37" s="215"/>
      <c r="G37" s="162"/>
      <c r="H37" s="162"/>
      <c r="I37" s="162"/>
      <c r="J37" s="162"/>
      <c r="K37" s="162"/>
      <c r="L37" s="304"/>
    </row>
    <row r="38" spans="2:14" s="232" customFormat="1" ht="47.25" customHeight="1" thickTop="1" thickBot="1">
      <c r="B38" s="536" t="s">
        <v>605</v>
      </c>
      <c r="C38" s="537"/>
      <c r="D38" s="537"/>
      <c r="E38" s="537"/>
      <c r="F38" s="533"/>
      <c r="G38" s="534"/>
      <c r="H38" s="534"/>
      <c r="I38" s="534"/>
      <c r="J38" s="534"/>
      <c r="K38" s="534"/>
      <c r="L38" s="535"/>
    </row>
    <row r="39" spans="2:14" s="232" customFormat="1" ht="6.95" customHeight="1" thickTop="1">
      <c r="B39" s="300"/>
      <c r="C39" s="170"/>
      <c r="D39" s="170"/>
      <c r="E39" s="170"/>
      <c r="F39" s="215"/>
      <c r="G39" s="162"/>
      <c r="H39" s="162"/>
      <c r="I39" s="162"/>
      <c r="J39" s="162"/>
      <c r="K39" s="162"/>
      <c r="L39" s="304"/>
    </row>
    <row r="40" spans="2:14" s="232" customFormat="1" ht="6.95" customHeight="1" thickBot="1">
      <c r="B40" s="295"/>
      <c r="C40" s="296"/>
      <c r="D40" s="296"/>
      <c r="E40" s="296"/>
      <c r="F40" s="168"/>
      <c r="G40" s="169"/>
      <c r="H40" s="169"/>
      <c r="I40" s="169"/>
      <c r="J40" s="169"/>
      <c r="K40" s="169"/>
      <c r="L40" s="305"/>
    </row>
    <row r="41" spans="2:14" ht="45" customHeight="1" thickTop="1" thickBot="1">
      <c r="B41" s="582" t="s">
        <v>649</v>
      </c>
      <c r="C41" s="582"/>
      <c r="D41" s="582"/>
      <c r="E41" s="536"/>
      <c r="F41" s="533"/>
      <c r="G41" s="534"/>
      <c r="H41" s="534"/>
      <c r="I41" s="534"/>
      <c r="J41" s="534"/>
      <c r="K41" s="534"/>
      <c r="L41" s="535"/>
    </row>
    <row r="42" spans="2:14" s="232" customFormat="1" ht="3.75" customHeight="1" thickTop="1">
      <c r="B42" s="300"/>
      <c r="C42" s="170"/>
      <c r="D42" s="170"/>
      <c r="E42" s="170"/>
      <c r="F42" s="261"/>
      <c r="G42" s="261"/>
      <c r="H42" s="261"/>
      <c r="I42" s="261"/>
      <c r="J42" s="261"/>
      <c r="K42" s="261"/>
      <c r="L42" s="306"/>
    </row>
    <row r="43" spans="2:14" s="232" customFormat="1" ht="6.95" customHeight="1" thickBot="1">
      <c r="B43" s="295"/>
      <c r="C43" s="296"/>
      <c r="D43" s="296"/>
      <c r="E43" s="296"/>
      <c r="F43" s="250"/>
      <c r="G43" s="250"/>
      <c r="H43" s="250"/>
      <c r="I43" s="250"/>
      <c r="J43" s="250"/>
      <c r="K43" s="250"/>
      <c r="L43" s="307"/>
    </row>
    <row r="44" spans="2:14" s="232" customFormat="1" ht="47.25" customHeight="1" thickTop="1" thickBot="1">
      <c r="B44" s="536" t="s">
        <v>619</v>
      </c>
      <c r="C44" s="537"/>
      <c r="D44" s="537"/>
      <c r="E44" s="538"/>
      <c r="F44" s="533"/>
      <c r="G44" s="534"/>
      <c r="H44" s="534"/>
      <c r="I44" s="534"/>
      <c r="J44" s="534"/>
      <c r="K44" s="534"/>
      <c r="L44" s="535"/>
    </row>
    <row r="45" spans="2:14" s="232" customFormat="1" ht="6" customHeight="1" thickTop="1">
      <c r="B45" s="295"/>
      <c r="C45" s="296"/>
      <c r="D45" s="296"/>
      <c r="E45" s="296"/>
      <c r="F45" s="250"/>
      <c r="G45" s="250"/>
      <c r="H45" s="250"/>
      <c r="I45" s="250"/>
      <c r="J45" s="250"/>
      <c r="K45" s="250"/>
      <c r="L45" s="307"/>
    </row>
    <row r="46" spans="2:14" ht="4.5" customHeight="1">
      <c r="B46" s="308"/>
      <c r="C46" s="260"/>
      <c r="D46" s="260"/>
      <c r="E46" s="260"/>
      <c r="F46" s="452"/>
      <c r="G46" s="452"/>
      <c r="H46" s="452"/>
      <c r="I46" s="452"/>
      <c r="J46" s="452"/>
      <c r="K46" s="452"/>
      <c r="L46" s="453"/>
    </row>
    <row r="47" spans="2:14" ht="16.5" customHeight="1">
      <c r="B47" s="513" t="s">
        <v>687</v>
      </c>
      <c r="C47" s="514"/>
      <c r="D47" s="514"/>
      <c r="E47" s="514"/>
      <c r="F47" s="514"/>
      <c r="G47" s="514"/>
      <c r="H47" s="514"/>
      <c r="I47" s="514"/>
      <c r="J47" s="514"/>
      <c r="K47" s="514"/>
      <c r="L47" s="522"/>
      <c r="M47" s="127"/>
      <c r="N47" s="127"/>
    </row>
    <row r="48" spans="2:14" s="264" customFormat="1" ht="3.75" customHeight="1" thickBot="1">
      <c r="B48" s="384"/>
      <c r="C48" s="385"/>
      <c r="D48" s="385"/>
      <c r="E48" s="385"/>
      <c r="F48" s="410"/>
      <c r="G48" s="411"/>
      <c r="H48" s="411"/>
      <c r="I48" s="411"/>
      <c r="J48" s="411"/>
      <c r="K48" s="411"/>
      <c r="L48" s="412"/>
      <c r="M48" s="127"/>
      <c r="N48" s="127"/>
    </row>
    <row r="49" spans="1:14" s="264" customFormat="1" ht="36" customHeight="1" thickTop="1" thickBot="1">
      <c r="B49" s="513" t="s">
        <v>691</v>
      </c>
      <c r="C49" s="514"/>
      <c r="D49" s="514"/>
      <c r="E49" s="590"/>
      <c r="F49" s="533"/>
      <c r="G49" s="544"/>
      <c r="H49" s="544"/>
      <c r="I49" s="544"/>
      <c r="J49" s="544"/>
      <c r="K49" s="544"/>
      <c r="L49" s="545"/>
      <c r="M49" s="127"/>
      <c r="N49" s="127"/>
    </row>
    <row r="50" spans="1:14" s="264" customFormat="1" ht="0.95" customHeight="1" thickTop="1">
      <c r="B50" s="442"/>
      <c r="C50" s="441"/>
      <c r="D50" s="441"/>
      <c r="E50" s="441"/>
      <c r="F50" s="410"/>
      <c r="G50" s="411"/>
      <c r="H50" s="411"/>
      <c r="I50" s="411"/>
      <c r="J50" s="411"/>
      <c r="K50" s="411"/>
      <c r="L50" s="412"/>
      <c r="M50" s="127"/>
      <c r="N50" s="127"/>
    </row>
    <row r="51" spans="1:14" ht="4.5" customHeight="1" thickBot="1">
      <c r="A51" s="265"/>
      <c r="B51" s="166"/>
      <c r="C51" s="439"/>
      <c r="D51" s="439"/>
      <c r="E51" s="439"/>
      <c r="F51" s="380"/>
      <c r="G51" s="380"/>
      <c r="H51" s="380"/>
      <c r="I51" s="380"/>
      <c r="J51" s="380"/>
      <c r="K51" s="380"/>
      <c r="L51" s="381"/>
    </row>
    <row r="52" spans="1:14" s="264" customFormat="1" ht="36" customHeight="1" thickTop="1" thickBot="1">
      <c r="B52" s="523" t="s">
        <v>689</v>
      </c>
      <c r="C52" s="524"/>
      <c r="D52" s="524"/>
      <c r="E52" s="524"/>
      <c r="F52" s="533"/>
      <c r="G52" s="544"/>
      <c r="H52" s="544"/>
      <c r="I52" s="544"/>
      <c r="J52" s="544"/>
      <c r="K52" s="544"/>
      <c r="L52" s="545"/>
    </row>
    <row r="53" spans="1:14" s="264" customFormat="1" ht="7.5" customHeight="1" thickTop="1">
      <c r="B53" s="460"/>
      <c r="C53" s="441"/>
      <c r="D53" s="441"/>
      <c r="E53" s="441"/>
      <c r="F53" s="410"/>
      <c r="G53" s="411"/>
      <c r="H53" s="411"/>
      <c r="I53" s="411"/>
      <c r="J53" s="411"/>
      <c r="K53" s="411"/>
      <c r="L53" s="412"/>
    </row>
    <row r="54" spans="1:14" ht="33.75" customHeight="1">
      <c r="B54" s="483" t="s">
        <v>620</v>
      </c>
      <c r="C54" s="484"/>
      <c r="D54" s="484"/>
      <c r="E54" s="484"/>
      <c r="F54" s="484"/>
      <c r="G54" s="484"/>
      <c r="H54" s="484"/>
      <c r="I54" s="484"/>
      <c r="J54" s="484"/>
      <c r="K54" s="484"/>
      <c r="L54" s="485"/>
      <c r="M54" s="116"/>
      <c r="N54" s="117"/>
    </row>
    <row r="55" spans="1:14" ht="12.75" customHeight="1">
      <c r="B55" s="539"/>
      <c r="C55" s="540"/>
      <c r="D55" s="540"/>
      <c r="E55" s="540"/>
      <c r="F55" s="540"/>
      <c r="G55" s="540"/>
      <c r="H55" s="540"/>
      <c r="I55" s="540"/>
      <c r="J55" s="540"/>
      <c r="K55" s="540"/>
      <c r="L55" s="541"/>
    </row>
    <row r="56" spans="1:14" ht="13.5" customHeight="1">
      <c r="B56" s="583" t="s">
        <v>3</v>
      </c>
      <c r="C56" s="584"/>
      <c r="D56" s="584"/>
      <c r="E56" s="584"/>
      <c r="F56" s="187"/>
      <c r="G56" s="584" t="s">
        <v>3</v>
      </c>
      <c r="H56" s="584"/>
      <c r="I56" s="584"/>
      <c r="J56" s="584"/>
      <c r="K56" s="584"/>
      <c r="L56" s="309"/>
      <c r="N56" s="109"/>
    </row>
    <row r="57" spans="1:14">
      <c r="B57" s="310">
        <v>1</v>
      </c>
      <c r="C57" s="529" t="s">
        <v>584</v>
      </c>
      <c r="D57" s="530"/>
      <c r="E57" s="530"/>
      <c r="F57" s="149"/>
      <c r="G57" s="111">
        <v>16</v>
      </c>
      <c r="H57" s="529" t="s">
        <v>14</v>
      </c>
      <c r="I57" s="530"/>
      <c r="J57" s="530"/>
      <c r="K57" s="530"/>
      <c r="L57" s="311"/>
    </row>
    <row r="58" spans="1:14" ht="15" customHeight="1">
      <c r="B58" s="310">
        <v>2</v>
      </c>
      <c r="C58" s="529" t="s">
        <v>583</v>
      </c>
      <c r="D58" s="530"/>
      <c r="E58" s="530"/>
      <c r="F58" s="150"/>
      <c r="G58" s="111">
        <v>17</v>
      </c>
      <c r="H58" s="529" t="s">
        <v>592</v>
      </c>
      <c r="I58" s="530"/>
      <c r="J58" s="530"/>
      <c r="K58" s="530"/>
      <c r="L58" s="311"/>
    </row>
    <row r="59" spans="1:14">
      <c r="B59" s="310">
        <v>3</v>
      </c>
      <c r="C59" s="529" t="s">
        <v>4</v>
      </c>
      <c r="D59" s="530"/>
      <c r="E59" s="530"/>
      <c r="F59" s="150"/>
      <c r="G59" s="111">
        <v>18</v>
      </c>
      <c r="H59" s="529" t="s">
        <v>591</v>
      </c>
      <c r="I59" s="530"/>
      <c r="J59" s="530"/>
      <c r="K59" s="530"/>
      <c r="L59" s="311"/>
    </row>
    <row r="60" spans="1:14">
      <c r="B60" s="310">
        <v>4</v>
      </c>
      <c r="C60" s="529" t="s">
        <v>5</v>
      </c>
      <c r="D60" s="530"/>
      <c r="E60" s="530"/>
      <c r="F60" s="150"/>
      <c r="G60" s="111">
        <v>19</v>
      </c>
      <c r="H60" s="529" t="s">
        <v>16</v>
      </c>
      <c r="I60" s="530"/>
      <c r="J60" s="530"/>
      <c r="K60" s="530"/>
      <c r="L60" s="311"/>
    </row>
    <row r="61" spans="1:14" ht="15" customHeight="1">
      <c r="B61" s="310">
        <v>5</v>
      </c>
      <c r="C61" s="529" t="s">
        <v>6</v>
      </c>
      <c r="D61" s="530"/>
      <c r="E61" s="530"/>
      <c r="F61" s="150"/>
      <c r="G61" s="111">
        <v>20</v>
      </c>
      <c r="H61" s="529" t="s">
        <v>17</v>
      </c>
      <c r="I61" s="530"/>
      <c r="J61" s="530"/>
      <c r="K61" s="530"/>
      <c r="L61" s="311"/>
    </row>
    <row r="62" spans="1:14" ht="15" customHeight="1">
      <c r="B62" s="310">
        <v>6</v>
      </c>
      <c r="C62" s="529" t="s">
        <v>586</v>
      </c>
      <c r="D62" s="530"/>
      <c r="E62" s="530"/>
      <c r="F62" s="150"/>
      <c r="G62" s="111">
        <v>21</v>
      </c>
      <c r="H62" s="529" t="s">
        <v>18</v>
      </c>
      <c r="I62" s="530"/>
      <c r="J62" s="530"/>
      <c r="K62" s="530"/>
      <c r="L62" s="311"/>
    </row>
    <row r="63" spans="1:14">
      <c r="B63" s="310">
        <v>7</v>
      </c>
      <c r="C63" s="529" t="s">
        <v>585</v>
      </c>
      <c r="D63" s="530"/>
      <c r="E63" s="530"/>
      <c r="F63" s="150"/>
      <c r="G63" s="111">
        <v>22</v>
      </c>
      <c r="H63" s="529" t="s">
        <v>19</v>
      </c>
      <c r="I63" s="530"/>
      <c r="J63" s="530"/>
      <c r="K63" s="530"/>
      <c r="L63" s="311"/>
    </row>
    <row r="64" spans="1:14">
      <c r="B64" s="310">
        <v>8</v>
      </c>
      <c r="C64" s="529" t="s">
        <v>587</v>
      </c>
      <c r="D64" s="530"/>
      <c r="E64" s="530"/>
      <c r="F64" s="150"/>
      <c r="G64" s="111">
        <v>23</v>
      </c>
      <c r="H64" s="529" t="s">
        <v>20</v>
      </c>
      <c r="I64" s="530"/>
      <c r="J64" s="530"/>
      <c r="K64" s="530"/>
      <c r="L64" s="311"/>
    </row>
    <row r="65" spans="1:13" ht="15" customHeight="1">
      <c r="B65" s="310">
        <v>9</v>
      </c>
      <c r="C65" s="529" t="s">
        <v>588</v>
      </c>
      <c r="D65" s="530"/>
      <c r="E65" s="530"/>
      <c r="F65" s="150"/>
      <c r="G65" s="111">
        <v>24</v>
      </c>
      <c r="H65" s="529" t="s">
        <v>21</v>
      </c>
      <c r="I65" s="530"/>
      <c r="J65" s="530"/>
      <c r="K65" s="530"/>
      <c r="L65" s="311"/>
    </row>
    <row r="66" spans="1:13" ht="15" customHeight="1">
      <c r="B66" s="111">
        <v>10</v>
      </c>
      <c r="C66" s="529" t="s">
        <v>601</v>
      </c>
      <c r="D66" s="530"/>
      <c r="E66" s="530"/>
      <c r="F66" s="455"/>
      <c r="G66" s="111">
        <v>25</v>
      </c>
      <c r="H66" s="529" t="s">
        <v>590</v>
      </c>
      <c r="I66" s="530"/>
      <c r="J66" s="530"/>
      <c r="K66" s="530"/>
      <c r="L66" s="457"/>
    </row>
    <row r="67" spans="1:13" ht="15" customHeight="1">
      <c r="B67" s="454">
        <v>11</v>
      </c>
      <c r="C67" s="527" t="s">
        <v>9</v>
      </c>
      <c r="D67" s="528"/>
      <c r="E67" s="528"/>
      <c r="F67" s="456"/>
      <c r="G67" s="415">
        <v>26</v>
      </c>
      <c r="H67" s="527" t="s">
        <v>589</v>
      </c>
      <c r="I67" s="528"/>
      <c r="J67" s="528"/>
      <c r="K67" s="528"/>
      <c r="L67" s="458"/>
    </row>
    <row r="68" spans="1:13" ht="15" customHeight="1">
      <c r="B68" s="454">
        <v>12</v>
      </c>
      <c r="C68" s="542" t="s">
        <v>10</v>
      </c>
      <c r="D68" s="543"/>
      <c r="E68" s="543"/>
      <c r="F68" s="456"/>
      <c r="G68" s="415">
        <v>27</v>
      </c>
      <c r="H68" s="527" t="s">
        <v>23</v>
      </c>
      <c r="I68" s="528"/>
      <c r="J68" s="528"/>
      <c r="K68" s="528"/>
      <c r="L68" s="458"/>
    </row>
    <row r="69" spans="1:13" ht="15" customHeight="1">
      <c r="B69" s="406">
        <v>13</v>
      </c>
      <c r="C69" s="585" t="s">
        <v>11</v>
      </c>
      <c r="D69" s="586"/>
      <c r="E69" s="586"/>
      <c r="F69" s="407"/>
      <c r="G69" s="408">
        <v>28</v>
      </c>
      <c r="H69" s="585" t="s">
        <v>24</v>
      </c>
      <c r="I69" s="586"/>
      <c r="J69" s="586"/>
      <c r="K69" s="586"/>
      <c r="L69" s="409"/>
    </row>
    <row r="70" spans="1:13" s="232" customFormat="1">
      <c r="B70" s="310">
        <v>14</v>
      </c>
      <c r="C70" s="529" t="s">
        <v>12</v>
      </c>
      <c r="D70" s="530"/>
      <c r="E70" s="530"/>
      <c r="F70" s="188"/>
      <c r="G70" s="111">
        <v>29</v>
      </c>
      <c r="H70" s="529" t="s">
        <v>430</v>
      </c>
      <c r="I70" s="530"/>
      <c r="J70" s="530"/>
      <c r="K70" s="530"/>
      <c r="L70" s="312"/>
    </row>
    <row r="71" spans="1:13">
      <c r="B71" s="402">
        <v>15</v>
      </c>
      <c r="C71" s="580" t="s">
        <v>13</v>
      </c>
      <c r="D71" s="581"/>
      <c r="E71" s="581"/>
      <c r="F71" s="403"/>
      <c r="G71" s="404"/>
      <c r="H71" s="587"/>
      <c r="I71" s="588"/>
      <c r="J71" s="588"/>
      <c r="K71" s="588"/>
      <c r="L71" s="589"/>
    </row>
    <row r="72" spans="1:13" ht="6.75" customHeight="1" thickBot="1">
      <c r="B72" s="389"/>
      <c r="C72" s="390"/>
      <c r="D72" s="390"/>
      <c r="E72" s="390"/>
      <c r="F72" s="390"/>
      <c r="G72" s="390"/>
      <c r="H72" s="390"/>
      <c r="I72" s="390"/>
      <c r="J72" s="390"/>
      <c r="K72" s="390"/>
      <c r="L72" s="391"/>
    </row>
    <row r="73" spans="1:13" s="264" customFormat="1" ht="49.5" customHeight="1" thickTop="1" thickBot="1">
      <c r="B73" s="414"/>
      <c r="C73" s="598" t="s">
        <v>674</v>
      </c>
      <c r="D73" s="598"/>
      <c r="E73" s="598"/>
      <c r="F73" s="595"/>
      <c r="G73" s="596"/>
      <c r="H73" s="596"/>
      <c r="I73" s="596"/>
      <c r="J73" s="596"/>
      <c r="K73" s="596"/>
      <c r="L73" s="597"/>
    </row>
    <row r="74" spans="1:13" s="264" customFormat="1" ht="8.25" customHeight="1" thickTop="1">
      <c r="B74" s="418"/>
      <c r="C74" s="413"/>
      <c r="D74" s="413"/>
      <c r="E74" s="413"/>
      <c r="F74" s="416"/>
      <c r="G74" s="416"/>
      <c r="H74" s="416"/>
      <c r="I74" s="416"/>
      <c r="J74" s="416"/>
      <c r="K74" s="416"/>
      <c r="L74" s="417"/>
    </row>
    <row r="75" spans="1:13" ht="33.75" customHeight="1">
      <c r="B75" s="591" t="s">
        <v>680</v>
      </c>
      <c r="C75" s="592"/>
      <c r="D75" s="592"/>
      <c r="E75" s="592"/>
      <c r="F75" s="481"/>
      <c r="G75" s="481"/>
      <c r="H75" s="481"/>
      <c r="I75" s="481"/>
      <c r="J75" s="593"/>
      <c r="K75" s="593"/>
      <c r="L75" s="594"/>
      <c r="M75" s="405"/>
    </row>
    <row r="76" spans="1:13" s="264" customFormat="1" ht="35.25" customHeight="1">
      <c r="B76" s="572" t="s">
        <v>679</v>
      </c>
      <c r="C76" s="573"/>
      <c r="D76" s="573"/>
      <c r="E76" s="573"/>
      <c r="F76" s="573"/>
      <c r="G76" s="574"/>
      <c r="H76" s="574"/>
      <c r="I76" s="574"/>
      <c r="J76" s="575"/>
      <c r="K76" s="575"/>
      <c r="L76" s="576"/>
    </row>
    <row r="77" spans="1:13" s="264" customFormat="1" ht="26.25" customHeight="1" thickBot="1">
      <c r="B77" s="599"/>
      <c r="C77" s="600"/>
      <c r="D77" s="600"/>
      <c r="E77" s="600"/>
      <c r="F77" s="600"/>
      <c r="G77" s="600"/>
      <c r="H77" s="600"/>
      <c r="I77" s="600"/>
      <c r="J77" s="600"/>
      <c r="K77" s="600"/>
      <c r="L77" s="601"/>
    </row>
    <row r="78" spans="1:13" ht="30" customHeight="1" thickTop="1" thickBot="1">
      <c r="A78" s="264"/>
      <c r="B78" s="577" t="s">
        <v>594</v>
      </c>
      <c r="C78" s="577"/>
      <c r="D78" s="577"/>
      <c r="E78" s="577"/>
      <c r="F78" s="577" t="s">
        <v>30</v>
      </c>
      <c r="G78" s="577"/>
      <c r="H78" s="577"/>
      <c r="I78" s="577" t="s">
        <v>568</v>
      </c>
      <c r="J78" s="577"/>
      <c r="K78" s="577"/>
      <c r="L78" s="577"/>
      <c r="M78" s="264"/>
    </row>
    <row r="79" spans="1:13" ht="20.100000000000001" customHeight="1" thickTop="1" thickBot="1">
      <c r="A79" s="264"/>
      <c r="B79" s="546"/>
      <c r="C79" s="546"/>
      <c r="D79" s="546"/>
      <c r="E79" s="546"/>
      <c r="F79" s="546"/>
      <c r="G79" s="546"/>
      <c r="H79" s="546"/>
      <c r="I79" s="578"/>
      <c r="J79" s="578"/>
      <c r="K79" s="578"/>
      <c r="L79" s="578"/>
      <c r="M79" s="264"/>
    </row>
    <row r="80" spans="1:13" ht="20.100000000000001" customHeight="1" thickTop="1" thickBot="1">
      <c r="A80" s="264"/>
      <c r="B80" s="546"/>
      <c r="C80" s="546"/>
      <c r="D80" s="546"/>
      <c r="E80" s="546"/>
      <c r="F80" s="546"/>
      <c r="G80" s="546"/>
      <c r="H80" s="546"/>
      <c r="I80" s="546"/>
      <c r="J80" s="546"/>
      <c r="K80" s="546"/>
      <c r="L80" s="546"/>
      <c r="M80" s="264"/>
    </row>
    <row r="81" spans="1:13" ht="20.100000000000001" customHeight="1" thickTop="1" thickBot="1">
      <c r="A81" s="264"/>
      <c r="B81" s="546"/>
      <c r="C81" s="546"/>
      <c r="D81" s="546"/>
      <c r="E81" s="546"/>
      <c r="F81" s="546"/>
      <c r="G81" s="546"/>
      <c r="H81" s="546"/>
      <c r="I81" s="546"/>
      <c r="J81" s="546"/>
      <c r="K81" s="546"/>
      <c r="L81" s="546"/>
      <c r="M81" s="264"/>
    </row>
    <row r="82" spans="1:13" ht="6.95" customHeight="1" thickTop="1">
      <c r="A82" s="264"/>
      <c r="B82" s="461"/>
      <c r="C82" s="462"/>
      <c r="D82" s="462"/>
      <c r="E82" s="462"/>
      <c r="F82" s="462"/>
      <c r="G82" s="462"/>
      <c r="H82" s="462"/>
      <c r="I82" s="462"/>
      <c r="J82" s="462"/>
      <c r="K82" s="462"/>
      <c r="L82" s="459"/>
      <c r="M82" s="264"/>
    </row>
    <row r="83" spans="1:13" ht="43.5" customHeight="1">
      <c r="B83" s="547" t="s">
        <v>621</v>
      </c>
      <c r="C83" s="548"/>
      <c r="D83" s="548"/>
      <c r="E83" s="548"/>
      <c r="F83" s="548"/>
      <c r="G83" s="549"/>
      <c r="H83" s="549"/>
      <c r="I83" s="549"/>
      <c r="J83" s="550"/>
      <c r="K83" s="550"/>
      <c r="L83" s="551"/>
    </row>
    <row r="84" spans="1:13" ht="6.95" customHeight="1" thickBot="1">
      <c r="B84" s="2"/>
      <c r="C84" s="265"/>
      <c r="D84" s="265"/>
      <c r="E84" s="265"/>
      <c r="F84" s="265"/>
      <c r="G84" s="265"/>
      <c r="H84" s="265"/>
      <c r="I84" s="265"/>
      <c r="J84" s="284"/>
      <c r="K84" s="284"/>
      <c r="L84" s="313"/>
    </row>
    <row r="85" spans="1:13" ht="20.100000000000001" customHeight="1" thickTop="1">
      <c r="B85" s="2"/>
      <c r="C85" s="562"/>
      <c r="D85" s="563"/>
      <c r="E85" s="563"/>
      <c r="F85" s="563"/>
      <c r="G85" s="563"/>
      <c r="H85" s="563"/>
      <c r="I85" s="563"/>
      <c r="J85" s="564"/>
      <c r="K85" s="565"/>
      <c r="L85" s="313"/>
    </row>
    <row r="86" spans="1:13" ht="20.100000000000001" customHeight="1" thickBot="1">
      <c r="B86" s="2"/>
      <c r="C86" s="566"/>
      <c r="D86" s="567"/>
      <c r="E86" s="567"/>
      <c r="F86" s="567"/>
      <c r="G86" s="567"/>
      <c r="H86" s="567"/>
      <c r="I86" s="567"/>
      <c r="J86" s="568"/>
      <c r="K86" s="569"/>
      <c r="L86" s="313"/>
    </row>
    <row r="87" spans="1:13" ht="3.75" customHeight="1" thickTop="1">
      <c r="B87" s="314"/>
      <c r="C87" s="269"/>
      <c r="D87" s="269"/>
      <c r="E87" s="269"/>
      <c r="F87" s="269"/>
      <c r="G87" s="269"/>
      <c r="H87" s="269"/>
      <c r="I87" s="269"/>
      <c r="J87" s="286"/>
      <c r="K87" s="286"/>
      <c r="L87" s="315"/>
    </row>
    <row r="88" spans="1:13" s="264" customFormat="1" ht="39.950000000000003" customHeight="1">
      <c r="B88" s="572" t="s">
        <v>665</v>
      </c>
      <c r="C88" s="573"/>
      <c r="D88" s="573"/>
      <c r="E88" s="573"/>
      <c r="F88" s="573"/>
      <c r="G88" s="574"/>
      <c r="H88" s="574"/>
      <c r="I88" s="574"/>
      <c r="J88" s="575"/>
      <c r="K88" s="575"/>
      <c r="L88" s="576"/>
    </row>
    <row r="89" spans="1:13" s="264" customFormat="1" ht="4.5" customHeight="1">
      <c r="B89" s="316"/>
      <c r="C89" s="283"/>
      <c r="D89" s="283"/>
      <c r="E89" s="288"/>
      <c r="F89" s="288"/>
      <c r="G89" s="288"/>
      <c r="H89" s="288"/>
      <c r="I89" s="288"/>
      <c r="J89" s="288"/>
      <c r="K89" s="288"/>
      <c r="L89" s="317"/>
    </row>
    <row r="90" spans="1:13" s="223" customFormat="1" ht="30" customHeight="1" thickBot="1">
      <c r="B90" s="558" t="s">
        <v>661</v>
      </c>
      <c r="C90" s="559"/>
      <c r="D90" s="559"/>
      <c r="E90" s="559"/>
      <c r="F90" s="560" t="s">
        <v>603</v>
      </c>
      <c r="G90" s="559"/>
      <c r="H90" s="561"/>
      <c r="I90" s="552" t="s">
        <v>568</v>
      </c>
      <c r="J90" s="553"/>
      <c r="K90" s="553"/>
      <c r="L90" s="554"/>
    </row>
    <row r="91" spans="1:13" ht="20.100000000000001" customHeight="1" thickTop="1" thickBot="1">
      <c r="A91" s="264"/>
      <c r="B91" s="570"/>
      <c r="C91" s="556"/>
      <c r="D91" s="556"/>
      <c r="E91" s="571"/>
      <c r="F91" s="555"/>
      <c r="G91" s="556"/>
      <c r="H91" s="571"/>
      <c r="I91" s="555"/>
      <c r="J91" s="556"/>
      <c r="K91" s="556"/>
      <c r="L91" s="557"/>
      <c r="M91" s="264"/>
    </row>
    <row r="92" spans="1:13" ht="20.100000000000001" customHeight="1" thickTop="1" thickBot="1">
      <c r="A92" s="264"/>
      <c r="B92" s="570"/>
      <c r="C92" s="556"/>
      <c r="D92" s="556"/>
      <c r="E92" s="571"/>
      <c r="F92" s="555"/>
      <c r="G92" s="556"/>
      <c r="H92" s="571"/>
      <c r="I92" s="555"/>
      <c r="J92" s="556"/>
      <c r="K92" s="556"/>
      <c r="L92" s="557"/>
      <c r="M92" s="264"/>
    </row>
    <row r="93" spans="1:13" ht="20.100000000000001" customHeight="1" thickTop="1" thickBot="1">
      <c r="A93" s="264"/>
      <c r="B93" s="570"/>
      <c r="C93" s="556"/>
      <c r="D93" s="556"/>
      <c r="E93" s="571"/>
      <c r="F93" s="555"/>
      <c r="G93" s="556"/>
      <c r="H93" s="571"/>
      <c r="I93" s="555"/>
      <c r="J93" s="556"/>
      <c r="K93" s="556"/>
      <c r="L93" s="557"/>
      <c r="M93" s="264"/>
    </row>
    <row r="94" spans="1:13" ht="3.75" hidden="1" customHeight="1" thickTop="1">
      <c r="A94" s="264"/>
      <c r="B94" s="318"/>
      <c r="C94" s="319"/>
      <c r="D94" s="319"/>
      <c r="E94" s="319"/>
      <c r="F94" s="320"/>
      <c r="G94" s="321"/>
      <c r="H94" s="321"/>
      <c r="I94" s="321"/>
      <c r="J94" s="321"/>
      <c r="K94" s="321"/>
      <c r="L94" s="322"/>
      <c r="M94" s="264"/>
    </row>
    <row r="95" spans="1:13" hidden="1"/>
    <row r="96" spans="1:13" hidden="1"/>
    <row r="97" spans="1:13" s="264" customFormat="1" ht="15" hidden="1" customHeight="1">
      <c r="A97"/>
      <c r="B97"/>
      <c r="C97"/>
      <c r="D97"/>
      <c r="E97"/>
      <c r="F97"/>
      <c r="G97"/>
      <c r="H97" s="232"/>
      <c r="I97"/>
      <c r="J97" s="232"/>
      <c r="K97"/>
      <c r="L97"/>
      <c r="M97"/>
    </row>
    <row r="98" spans="1:13" s="264" customFormat="1" ht="15" hidden="1" customHeight="1">
      <c r="A98"/>
      <c r="B98"/>
      <c r="C98"/>
      <c r="D98"/>
      <c r="E98"/>
      <c r="F98"/>
      <c r="G98"/>
      <c r="H98" s="232"/>
      <c r="I98"/>
      <c r="J98" s="232"/>
      <c r="K98"/>
      <c r="L98"/>
      <c r="M98"/>
    </row>
    <row r="99" spans="1:13" s="264" customFormat="1" ht="15" hidden="1" customHeight="1">
      <c r="A99"/>
      <c r="B99"/>
      <c r="C99"/>
      <c r="D99"/>
      <c r="E99"/>
      <c r="F99"/>
      <c r="G99"/>
      <c r="H99" s="232"/>
      <c r="I99"/>
      <c r="J99" s="232"/>
      <c r="K99"/>
      <c r="L99"/>
      <c r="M99"/>
    </row>
    <row r="100" spans="1:13" s="264" customFormat="1" ht="15" hidden="1" customHeight="1">
      <c r="A100"/>
      <c r="B100"/>
      <c r="C100"/>
      <c r="D100"/>
      <c r="E100"/>
      <c r="F100"/>
      <c r="G100"/>
      <c r="H100" s="232"/>
      <c r="I100"/>
      <c r="J100" s="232"/>
      <c r="K100"/>
      <c r="L100"/>
      <c r="M100"/>
    </row>
    <row r="101" spans="1:13" s="264" customFormat="1" ht="15" hidden="1" customHeight="1">
      <c r="A101"/>
      <c r="B101"/>
      <c r="C101"/>
      <c r="D101"/>
      <c r="E101"/>
      <c r="F101"/>
      <c r="G101"/>
      <c r="H101" s="232"/>
      <c r="I101"/>
      <c r="J101" s="232"/>
      <c r="K101"/>
      <c r="L101"/>
      <c r="M101"/>
    </row>
    <row r="102" spans="1:13" s="264" customFormat="1" ht="15" hidden="1" customHeight="1">
      <c r="B102" s="274"/>
      <c r="C102" s="280"/>
      <c r="D102" s="280"/>
      <c r="E102" s="280"/>
      <c r="F102" s="278"/>
      <c r="G102" s="279"/>
      <c r="H102" s="279"/>
      <c r="I102" s="279"/>
      <c r="J102" s="279"/>
      <c r="K102" s="279"/>
      <c r="L102" s="279"/>
    </row>
    <row r="103" spans="1:13" s="264" customFormat="1" ht="15" hidden="1" customHeight="1">
      <c r="B103" s="274"/>
      <c r="C103" s="280"/>
      <c r="D103" s="280"/>
      <c r="E103" s="280"/>
      <c r="F103" s="278"/>
      <c r="G103" s="279"/>
      <c r="H103" s="279"/>
      <c r="I103" s="279"/>
      <c r="J103" s="279"/>
      <c r="K103" s="279"/>
      <c r="L103" s="279"/>
    </row>
    <row r="104" spans="1:13" ht="6" hidden="1" customHeight="1">
      <c r="A104" s="264"/>
      <c r="B104" s="274"/>
      <c r="C104" s="280"/>
      <c r="D104" s="280"/>
      <c r="E104" s="280"/>
      <c r="F104" s="278"/>
      <c r="G104" s="279"/>
      <c r="H104" s="279"/>
      <c r="I104" s="279"/>
      <c r="J104" s="279"/>
      <c r="K104" s="279"/>
      <c r="L104" s="279"/>
      <c r="M104" s="264"/>
    </row>
    <row r="105" spans="1:13" ht="15" hidden="1" customHeight="1">
      <c r="A105" s="264"/>
      <c r="B105" s="274"/>
      <c r="C105" s="280"/>
      <c r="D105" s="280"/>
      <c r="E105" s="280"/>
      <c r="F105" s="278"/>
      <c r="G105" s="279"/>
      <c r="H105" s="279"/>
      <c r="I105" s="279"/>
      <c r="J105" s="279"/>
      <c r="K105" s="279"/>
      <c r="L105" s="279"/>
      <c r="M105" s="264"/>
    </row>
    <row r="106" spans="1:13" ht="15" hidden="1" customHeight="1">
      <c r="A106" s="264"/>
      <c r="B106" s="274"/>
      <c r="C106" s="280"/>
      <c r="D106" s="280"/>
      <c r="E106" s="280"/>
      <c r="F106" s="278"/>
      <c r="G106" s="279"/>
      <c r="H106" s="279"/>
      <c r="I106" s="279"/>
      <c r="J106" s="279"/>
      <c r="K106" s="279"/>
      <c r="L106" s="279"/>
      <c r="M106" s="264"/>
    </row>
    <row r="107" spans="1:13" s="5" customFormat="1" ht="15" hidden="1" customHeight="1">
      <c r="A107" s="264"/>
      <c r="B107" s="274"/>
      <c r="C107" s="280"/>
      <c r="D107" s="280"/>
      <c r="E107" s="280"/>
      <c r="F107" s="278"/>
      <c r="G107" s="279"/>
      <c r="H107" s="279"/>
      <c r="I107" s="279"/>
      <c r="J107" s="279"/>
      <c r="K107" s="279"/>
      <c r="L107" s="279"/>
      <c r="M107" s="264"/>
    </row>
    <row r="108" spans="1:13" s="5" customFormat="1" hidden="1">
      <c r="A108" s="264"/>
      <c r="B108" s="274"/>
      <c r="C108" s="280"/>
      <c r="D108" s="280"/>
      <c r="E108" s="280"/>
      <c r="F108" s="278"/>
      <c r="G108" s="279"/>
      <c r="H108" s="279"/>
      <c r="I108" s="279"/>
      <c r="J108" s="279"/>
      <c r="K108" s="279"/>
      <c r="L108" s="279"/>
      <c r="M108" s="264"/>
    </row>
    <row r="109" spans="1:13" s="5" customFormat="1" hidden="1">
      <c r="A109"/>
      <c r="B109" s="105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04"/>
    </row>
    <row r="110" spans="1:13" s="5" customFormat="1" hidden="1">
      <c r="A110"/>
      <c r="B110" s="105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04"/>
    </row>
    <row r="111" spans="1:13" s="5" customFormat="1" hidden="1">
      <c r="A111"/>
      <c r="B111" s="105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04"/>
    </row>
    <row r="112" spans="1:13" s="5" customFormat="1" hidden="1">
      <c r="B112" s="189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1"/>
    </row>
    <row r="113" spans="1:12" s="5" customFormat="1" hidden="1">
      <c r="A113" s="79"/>
      <c r="B113" s="79"/>
      <c r="C113" s="79"/>
      <c r="D113" s="79"/>
      <c r="E113" s="79"/>
      <c r="F113" s="79"/>
      <c r="G113" s="79"/>
      <c r="H113" s="236"/>
      <c r="I113" s="79"/>
      <c r="J113" s="236"/>
      <c r="K113" s="79"/>
      <c r="L113" s="79"/>
    </row>
    <row r="114" spans="1:12" s="5" customFormat="1" hidden="1">
      <c r="A114" s="5">
        <v>1.1000000000000001</v>
      </c>
    </row>
    <row r="115" spans="1:12" s="5" customFormat="1" hidden="1">
      <c r="B115" s="526" t="b">
        <f>ISTEXT(#REF!)</f>
        <v>0</v>
      </c>
      <c r="C115" s="526"/>
      <c r="E115" s="5" t="str">
        <f>IF(B115=TRUE,MID(#REF!,1,700),"No declarado")</f>
        <v>No declarado</v>
      </c>
    </row>
    <row r="116" spans="1:12" s="5" customFormat="1" hidden="1"/>
    <row r="117" spans="1:12" s="5" customFormat="1" hidden="1">
      <c r="A117" s="79"/>
      <c r="B117" s="79">
        <v>0</v>
      </c>
      <c r="C117" s="79"/>
      <c r="D117" s="79"/>
      <c r="E117" s="79"/>
      <c r="F117" s="79"/>
      <c r="G117" s="79"/>
      <c r="H117" s="236"/>
      <c r="I117" s="79"/>
      <c r="J117" s="236"/>
      <c r="K117" s="79"/>
      <c r="L117" s="79"/>
    </row>
    <row r="118" spans="1:12" s="5" customFormat="1" hidden="1">
      <c r="A118" s="5">
        <v>1.2</v>
      </c>
    </row>
    <row r="119" spans="1:12" s="5" customFormat="1" hidden="1">
      <c r="B119" s="526" t="b">
        <f>ISTEXT(#REF!)</f>
        <v>0</v>
      </c>
      <c r="C119" s="526"/>
      <c r="E119" s="5" t="str">
        <f>IF(B119=TRUE,MID(#REF!,1,700),"No declarado")</f>
        <v>No declarado</v>
      </c>
    </row>
    <row r="120" spans="1:12" s="5" customFormat="1" hidden="1"/>
    <row r="121" spans="1:12" s="5" customFormat="1" hidden="1">
      <c r="A121" s="79"/>
      <c r="B121" s="79"/>
      <c r="C121" s="79"/>
      <c r="D121" s="79"/>
      <c r="E121" s="79"/>
      <c r="F121" s="79"/>
      <c r="G121" s="79"/>
      <c r="H121" s="236"/>
      <c r="I121" s="79"/>
      <c r="J121" s="236"/>
      <c r="K121" s="79"/>
      <c r="L121" s="79"/>
    </row>
    <row r="122" spans="1:12" s="5" customFormat="1" hidden="1">
      <c r="A122" s="5">
        <v>1.4</v>
      </c>
      <c r="D122" s="5" t="b">
        <v>0</v>
      </c>
    </row>
    <row r="123" spans="1:12" s="5" customFormat="1" hidden="1">
      <c r="B123" s="526" t="b">
        <f>ISTEXT(#REF!)</f>
        <v>0</v>
      </c>
      <c r="C123" s="526"/>
      <c r="D123" s="5" t="b">
        <v>0</v>
      </c>
      <c r="E123" s="5" t="str">
        <f>IF(B123=TRUE,MID(#REF!,1,700),"No declarado")</f>
        <v>No declarado</v>
      </c>
    </row>
    <row r="124" spans="1:12" s="5" customFormat="1" hidden="1">
      <c r="D124" s="5" t="b">
        <v>0</v>
      </c>
    </row>
    <row r="125" spans="1:12" s="5" customFormat="1" hidden="1">
      <c r="A125" s="79"/>
      <c r="B125" s="79"/>
      <c r="C125" s="79"/>
      <c r="D125" s="79" t="b">
        <v>0</v>
      </c>
      <c r="E125" s="79"/>
      <c r="F125" s="79"/>
      <c r="G125" s="79"/>
      <c r="H125" s="236"/>
      <c r="I125" s="79"/>
      <c r="J125" s="236"/>
      <c r="K125" s="79"/>
      <c r="L125" s="79"/>
    </row>
    <row r="126" spans="1:12" s="5" customFormat="1" hidden="1">
      <c r="A126" s="5">
        <v>1.5</v>
      </c>
      <c r="D126" s="5" t="b">
        <v>0</v>
      </c>
    </row>
    <row r="127" spans="1:12" s="5" customFormat="1" hidden="1">
      <c r="B127" s="526" t="b">
        <f>ISTEXT(#REF!)</f>
        <v>0</v>
      </c>
      <c r="C127" s="526"/>
      <c r="D127" s="5" t="b">
        <v>0</v>
      </c>
      <c r="E127" s="5" t="str">
        <f>IF(B127=TRUE,MID(#REF!,1,700),"No declarado")</f>
        <v>No declarado</v>
      </c>
    </row>
    <row r="128" spans="1:12" s="5" customFormat="1" hidden="1">
      <c r="D128" s="5" t="b">
        <v>0</v>
      </c>
    </row>
    <row r="129" spans="1:12" s="5" customFormat="1" hidden="1">
      <c r="D129" s="5" t="b">
        <v>0</v>
      </c>
    </row>
    <row r="130" spans="1:12" s="5" customFormat="1" hidden="1">
      <c r="A130" s="79"/>
      <c r="B130" s="79"/>
      <c r="C130" s="79"/>
      <c r="D130" s="79" t="b">
        <v>0</v>
      </c>
      <c r="E130" s="79"/>
      <c r="F130" s="79"/>
      <c r="G130" s="79"/>
      <c r="H130" s="236"/>
      <c r="I130" s="79"/>
      <c r="J130" s="236"/>
      <c r="K130" s="79"/>
      <c r="L130" s="79"/>
    </row>
    <row r="131" spans="1:12" s="5" customFormat="1" hidden="1">
      <c r="A131" s="5">
        <v>1.6</v>
      </c>
      <c r="D131" s="5" t="b">
        <v>0</v>
      </c>
    </row>
    <row r="132" spans="1:12" s="5" customFormat="1" hidden="1">
      <c r="B132" s="526" t="b">
        <f>ISTEXT(#REF!)</f>
        <v>0</v>
      </c>
      <c r="C132" s="526"/>
      <c r="D132" s="5" t="b">
        <v>0</v>
      </c>
      <c r="E132" s="5" t="str">
        <f>IF(B132=TRUE,MID(#REF!,1,700),"No declarado")</f>
        <v>No declarado</v>
      </c>
    </row>
    <row r="133" spans="1:12" s="5" customFormat="1" hidden="1">
      <c r="D133" s="5" t="b">
        <v>0</v>
      </c>
    </row>
    <row r="134" spans="1:12" s="5" customFormat="1" hidden="1">
      <c r="A134" s="79"/>
      <c r="B134" s="79"/>
      <c r="C134" s="79"/>
      <c r="D134" s="79" t="b">
        <v>1</v>
      </c>
      <c r="E134" s="79"/>
      <c r="F134" s="79"/>
      <c r="G134" s="79"/>
      <c r="H134" s="236"/>
      <c r="I134" s="79"/>
      <c r="J134" s="236"/>
      <c r="K134" s="79"/>
      <c r="L134" s="79"/>
    </row>
    <row r="135" spans="1:12" s="5" customFormat="1" hidden="1">
      <c r="A135" s="5">
        <v>1.7</v>
      </c>
      <c r="D135" s="5" t="b">
        <v>0</v>
      </c>
    </row>
    <row r="136" spans="1:12" s="5" customFormat="1" hidden="1">
      <c r="B136" s="5">
        <v>5</v>
      </c>
      <c r="C136" s="5" t="str">
        <f>IF(B136=1,"Demográfica y social",IF(B136=2,"Económica",IF(B136=3,"Geográfica y del Medio Ambiente",IF(B136=4,"Gobierno, Seguridad Pública e Impartición de Justicia",IF(B136=5,"No declarado")))))</f>
        <v>No declarado</v>
      </c>
      <c r="D136" s="5" t="b">
        <v>0</v>
      </c>
    </row>
    <row r="137" spans="1:12" s="5" customFormat="1" hidden="1">
      <c r="A137" s="79"/>
      <c r="B137" s="79"/>
      <c r="C137" s="79"/>
      <c r="D137" s="79" t="b">
        <v>0</v>
      </c>
      <c r="E137" s="79"/>
      <c r="F137" s="79"/>
      <c r="G137" s="79"/>
      <c r="H137" s="236"/>
      <c r="I137" s="79"/>
      <c r="J137" s="236"/>
      <c r="K137" s="79"/>
      <c r="L137" s="79"/>
    </row>
    <row r="138" spans="1:12" s="5" customFormat="1" hidden="1">
      <c r="D138" s="5" t="b">
        <v>0</v>
      </c>
    </row>
    <row r="139" spans="1:12" s="5" customFormat="1" hidden="1">
      <c r="A139" s="5">
        <v>2.1</v>
      </c>
      <c r="D139" s="5" t="b">
        <v>0</v>
      </c>
    </row>
    <row r="140" spans="1:12" s="5" customFormat="1" hidden="1">
      <c r="B140" s="526" t="b">
        <f>ISTEXT(#REF!)</f>
        <v>0</v>
      </c>
      <c r="C140" s="526"/>
      <c r="D140" s="5" t="b">
        <v>0</v>
      </c>
      <c r="E140" s="5" t="str">
        <f>IF(B140=TRUE,MID(#REF!,1,700),"No declarado")</f>
        <v>No declarado</v>
      </c>
    </row>
    <row r="141" spans="1:12" s="5" customFormat="1" hidden="1">
      <c r="D141" s="5" t="b">
        <v>0</v>
      </c>
    </row>
    <row r="142" spans="1:12" s="5" customFormat="1" hidden="1">
      <c r="A142" s="79"/>
      <c r="B142" s="79"/>
      <c r="C142" s="79"/>
      <c r="D142" s="79" t="b">
        <v>0</v>
      </c>
      <c r="E142" s="79"/>
      <c r="F142" s="79"/>
      <c r="G142" s="79"/>
      <c r="H142" s="236"/>
      <c r="I142" s="79"/>
      <c r="J142" s="236"/>
      <c r="K142" s="79"/>
      <c r="L142" s="79"/>
    </row>
    <row r="143" spans="1:12" s="5" customFormat="1" hidden="1">
      <c r="A143" s="5" t="s">
        <v>96</v>
      </c>
      <c r="D143" s="5" t="b">
        <v>0</v>
      </c>
    </row>
    <row r="144" spans="1:12" s="5" customFormat="1" hidden="1">
      <c r="B144" s="526" t="b">
        <f>ISTEXT('Contra Portada'!G12)</f>
        <v>0</v>
      </c>
      <c r="C144" s="526"/>
      <c r="D144" s="5" t="b">
        <v>0</v>
      </c>
      <c r="E144" s="5" t="str">
        <f>IF(B144=TRUE,MID('Contra Portada'!G12,1,700),"No declarado")</f>
        <v>No declarado</v>
      </c>
    </row>
    <row r="145" spans="1:12" s="5" customFormat="1" hidden="1">
      <c r="D145" s="5" t="b">
        <v>0</v>
      </c>
    </row>
    <row r="146" spans="1:12" s="5" customFormat="1" hidden="1">
      <c r="A146" s="79"/>
      <c r="B146" s="79"/>
      <c r="C146" s="79"/>
      <c r="D146" s="79" t="b">
        <v>0</v>
      </c>
      <c r="E146" s="79"/>
      <c r="F146" s="79"/>
      <c r="G146" s="79"/>
      <c r="H146" s="236"/>
      <c r="I146" s="79"/>
      <c r="J146" s="236"/>
      <c r="K146" s="79"/>
      <c r="L146" s="79"/>
    </row>
    <row r="147" spans="1:12" s="5" customFormat="1" hidden="1">
      <c r="A147" s="5" t="s">
        <v>97</v>
      </c>
      <c r="D147" s="5" t="b">
        <v>0</v>
      </c>
    </row>
    <row r="148" spans="1:12" s="5" customFormat="1" hidden="1">
      <c r="B148" s="526" t="b">
        <f>ISTEXT('Contra Portada'!G14)</f>
        <v>0</v>
      </c>
      <c r="C148" s="526"/>
      <c r="D148" s="5" t="b">
        <v>0</v>
      </c>
      <c r="E148" s="5" t="str">
        <f>IF(B148=TRUE,MID('Contra Portada'!G14,1,700),"No declarado")</f>
        <v>No declarado</v>
      </c>
    </row>
    <row r="149" spans="1:12" s="5" customFormat="1" hidden="1">
      <c r="D149" s="5" t="b">
        <v>0</v>
      </c>
    </row>
    <row r="150" spans="1:12" s="5" customFormat="1" hidden="1">
      <c r="A150" s="79"/>
      <c r="B150" s="79"/>
      <c r="C150" s="79"/>
      <c r="D150" s="79"/>
      <c r="E150" s="79"/>
      <c r="F150" s="79"/>
      <c r="G150" s="79"/>
      <c r="H150" s="236"/>
      <c r="I150" s="79"/>
      <c r="J150" s="236"/>
      <c r="K150" s="79"/>
      <c r="L150" s="79"/>
    </row>
    <row r="151" spans="1:12" s="5" customFormat="1" hidden="1"/>
    <row r="152" spans="1:12" s="5" customFormat="1" hidden="1">
      <c r="A152" s="5" t="s">
        <v>434</v>
      </c>
    </row>
    <row r="153" spans="1:12" s="5" customFormat="1" hidden="1">
      <c r="B153" s="526" t="b">
        <f>ISTEXT('Contra Portada'!G16)</f>
        <v>0</v>
      </c>
      <c r="C153" s="526"/>
      <c r="E153" s="5" t="str">
        <f>IF(B153=TRUE,MID('Contra Portada'!G16,1,700),"No declarado")</f>
        <v>No declarado</v>
      </c>
    </row>
    <row r="154" spans="1:12" s="5" customFormat="1" hidden="1"/>
    <row r="155" spans="1:12" s="5" customFormat="1" hidden="1">
      <c r="A155" s="79"/>
      <c r="B155" s="79"/>
      <c r="C155" s="79"/>
      <c r="D155" s="79"/>
      <c r="E155" s="79"/>
      <c r="F155" s="79"/>
      <c r="G155" s="79"/>
      <c r="H155" s="236"/>
      <c r="I155" s="79"/>
      <c r="J155" s="236"/>
      <c r="K155" s="79"/>
      <c r="L155" s="79"/>
    </row>
    <row r="156" spans="1:12" s="5" customFormat="1" hidden="1"/>
    <row r="157" spans="1:12" s="5" customFormat="1" hidden="1">
      <c r="A157" s="5">
        <v>1.3</v>
      </c>
    </row>
    <row r="158" spans="1:12" s="5" customFormat="1" hidden="1">
      <c r="B158" s="5">
        <v>0</v>
      </c>
      <c r="C158" s="5" t="str">
        <f>IF(B158=2, "Proyecto no registrado en el REN", IF(B158=1,"Proyecto registrado en el REN",""))</f>
        <v/>
      </c>
    </row>
    <row r="159" spans="1:12" s="5" customFormat="1" hidden="1">
      <c r="C159" s="5" t="str">
        <f>IF(B158=2, "Si la respuesta es NO, es conveniente ponerse en contacto con el INEGI, a fin de realizar su inscripción (Ver datos en pregunta 1.3 del Instructivo)", IF(B158=1,"Si la respuesta es SI, asegurese que la información anotada en este formato sea congruente con la anotada en el REN",""))</f>
        <v/>
      </c>
    </row>
    <row r="160" spans="1:12" s="5" customFormat="1" hidden="1">
      <c r="A160" s="79"/>
      <c r="B160" s="79"/>
      <c r="C160" s="79"/>
      <c r="D160" s="79"/>
      <c r="E160" s="79"/>
      <c r="F160" s="79"/>
      <c r="G160" s="79"/>
      <c r="H160" s="236"/>
      <c r="I160" s="79"/>
      <c r="J160" s="236"/>
      <c r="K160" s="79"/>
      <c r="L160" s="79"/>
    </row>
    <row r="161" spans="1:12" s="5" customFormat="1" hidden="1">
      <c r="A161" s="5" t="s">
        <v>436</v>
      </c>
    </row>
    <row r="162" spans="1:12" s="5" customFormat="1" hidden="1">
      <c r="B162" s="526" t="b">
        <f>ISTEXT('Contra Portada'!G20)</f>
        <v>0</v>
      </c>
      <c r="C162" s="526"/>
      <c r="E162" s="5" t="str">
        <f>IF(B162=TRUE,MID('Contra Portada'!G20,1,700),"No declarado")</f>
        <v>No declarado</v>
      </c>
    </row>
    <row r="163" spans="1:12" s="5" customFormat="1" hidden="1">
      <c r="A163" s="79"/>
      <c r="B163" s="79"/>
      <c r="C163" s="79"/>
      <c r="D163" s="79"/>
      <c r="E163" s="79"/>
      <c r="F163" s="79"/>
      <c r="G163" s="79"/>
      <c r="H163" s="236"/>
      <c r="I163" s="79"/>
      <c r="J163" s="236"/>
      <c r="K163" s="79"/>
      <c r="L163" s="79"/>
    </row>
    <row r="164" spans="1:12" s="5" customFormat="1" hidden="1"/>
    <row r="165" spans="1:12" s="5" customFormat="1" hidden="1">
      <c r="A165" s="5" t="s">
        <v>437</v>
      </c>
    </row>
    <row r="166" spans="1:12" s="5" customFormat="1" hidden="1">
      <c r="B166" s="526" t="b">
        <f>ISNUMBER('Contra Portada'!G22)</f>
        <v>0</v>
      </c>
      <c r="C166" s="526"/>
      <c r="E166" s="5" t="str">
        <f>IF(B166=TRUE,MID('Contra Portada'!G22,1,700),"No declarado")</f>
        <v>No declarado</v>
      </c>
    </row>
    <row r="167" spans="1:12" s="5" customFormat="1" hidden="1">
      <c r="A167" s="79"/>
      <c r="B167" s="79"/>
      <c r="C167" s="79"/>
      <c r="D167" s="79"/>
      <c r="E167" s="79"/>
      <c r="F167" s="79"/>
      <c r="G167" s="79"/>
      <c r="H167" s="236"/>
      <c r="I167" s="79"/>
      <c r="J167" s="236"/>
      <c r="K167" s="79"/>
      <c r="L167" s="79"/>
    </row>
    <row r="168" spans="1:12" s="5" customFormat="1" hidden="1"/>
    <row r="169" spans="1:12" s="5" customFormat="1" hidden="1">
      <c r="A169" s="5" t="s">
        <v>437</v>
      </c>
    </row>
    <row r="170" spans="1:12" s="5" customFormat="1" ht="15.75" hidden="1" customHeight="1">
      <c r="B170" s="526" t="b">
        <f>ISTEXT('Contra Portada'!G24)</f>
        <v>0</v>
      </c>
      <c r="C170" s="526"/>
      <c r="E170" s="5" t="str">
        <f>IF(B170=TRUE,MID('Contra Portada'!G24,1,700),"No declarado")</f>
        <v>No declarado</v>
      </c>
    </row>
    <row r="171" spans="1:12" s="5" customFormat="1" hidden="1">
      <c r="A171" s="79"/>
      <c r="B171" s="79"/>
      <c r="C171" s="79"/>
      <c r="D171" s="79"/>
      <c r="E171" s="79"/>
      <c r="F171" s="79"/>
      <c r="G171" s="79"/>
      <c r="H171" s="236"/>
      <c r="I171" s="79"/>
      <c r="J171" s="236"/>
      <c r="K171" s="79"/>
      <c r="L171" s="79"/>
    </row>
    <row r="172" spans="1:12" s="5" customFormat="1" ht="20.25" hidden="1" customHeight="1">
      <c r="B172" s="192"/>
    </row>
    <row r="173" spans="1:12" s="5" customFormat="1" hidden="1"/>
    <row r="174" spans="1:12" s="5" customFormat="1" hidden="1"/>
    <row r="175" spans="1:12" s="5" customFormat="1" hidden="1">
      <c r="D175" s="525" t="e">
        <f>TRIM(D176)</f>
        <v>#REF!</v>
      </c>
      <c r="E175" s="525"/>
      <c r="F175" s="525"/>
      <c r="G175" s="525"/>
      <c r="H175" s="525"/>
      <c r="I175" s="525"/>
      <c r="J175" s="525"/>
      <c r="K175" s="525"/>
    </row>
    <row r="176" spans="1:12" s="5" customFormat="1" hidden="1">
      <c r="B176" s="192" t="s">
        <v>60</v>
      </c>
      <c r="C176" s="5" t="s">
        <v>60</v>
      </c>
      <c r="D176" s="193" t="e">
        <f>+CONCATENATE(G177,I181,#REF!)</f>
        <v>#REF!</v>
      </c>
      <c r="E176" s="193"/>
    </row>
    <row r="177" spans="3:11" s="5" customFormat="1" hidden="1">
      <c r="D177" s="5">
        <v>1</v>
      </c>
      <c r="G177" s="9" t="str">
        <f>CONCATENATE(E184,K180,E185,K180,E186,K180,E187,K180,E188,K180,E189,K180,E190,K180,E191,K180,E192,K180,E193,K180,E194)</f>
        <v xml:space="preserve">                                         </v>
      </c>
      <c r="H177" s="9"/>
    </row>
    <row r="178" spans="3:11" s="5" customFormat="1" hidden="1">
      <c r="F178" s="5" t="s">
        <v>60</v>
      </c>
      <c r="G178" s="5" t="s">
        <v>60</v>
      </c>
      <c r="I178" s="5" t="s">
        <v>60</v>
      </c>
      <c r="K178" s="5" t="s">
        <v>60</v>
      </c>
    </row>
    <row r="179" spans="3:11" s="5" customFormat="1" hidden="1"/>
    <row r="180" spans="3:11" s="5" customFormat="1" hidden="1">
      <c r="E180" s="5" t="s">
        <v>109</v>
      </c>
      <c r="I180" s="5" t="s">
        <v>88</v>
      </c>
      <c r="K180" s="194" t="s">
        <v>420</v>
      </c>
    </row>
    <row r="181" spans="3:11" s="5" customFormat="1" hidden="1">
      <c r="D181" s="5">
        <v>0</v>
      </c>
      <c r="E181" s="5" t="str">
        <f>IF(D181=1,"Aprovechamiento de registros administrativos",IF(D181=2,"Enumeración del total de elementos de la población de estudio",IF(D181=4,"Generación de estadística derivada",IF(D181=3,"Encuesta por muestreo", "No declarado"))))</f>
        <v>No declarado</v>
      </c>
      <c r="I181" s="9" t="str">
        <f>CONCATENATE(E195,K180,E196,K180,E197,K180,E198,K180,E199,K180,E200,K180,E201,K180,E202,K180,E203,K180,E204,K180,E205)</f>
        <v xml:space="preserve">                                         </v>
      </c>
      <c r="J181" s="9"/>
    </row>
    <row r="182" spans="3:11" s="5" customFormat="1" hidden="1">
      <c r="D182" s="5" t="s">
        <v>60</v>
      </c>
      <c r="E182" s="5" t="b">
        <f>EXACT(E181,"Encuesta por Muestreo")</f>
        <v>0</v>
      </c>
      <c r="F182" s="5" t="b">
        <f>EXACT(E181,"Aprovechamiento de Registros Administrativos")</f>
        <v>0</v>
      </c>
      <c r="G182" s="5" t="b">
        <f>EXACT(E181,"Enumeración del total de elementos de la población de estudio")</f>
        <v>0</v>
      </c>
      <c r="I182" s="5" t="b">
        <f>EXACT(E181,"Generación de estadística derivada")</f>
        <v>0</v>
      </c>
    </row>
    <row r="183" spans="3:11" s="5" customFormat="1" hidden="1"/>
    <row r="184" spans="3:11" s="5" customFormat="1" hidden="1">
      <c r="C184" s="5">
        <v>1</v>
      </c>
      <c r="D184" s="5" t="b">
        <v>0</v>
      </c>
      <c r="E184" s="5" t="str">
        <f>IF(D184=TRUE,"Población y dinámica demográfica", " ")</f>
        <v xml:space="preserve"> </v>
      </c>
    </row>
    <row r="185" spans="3:11" s="5" customFormat="1" hidden="1">
      <c r="C185" s="5">
        <v>2</v>
      </c>
      <c r="D185" s="5" t="b">
        <v>0</v>
      </c>
      <c r="E185" s="5" t="str">
        <f>IF(D185=TRUE,"Salud  ", " ")</f>
        <v xml:space="preserve"> </v>
      </c>
      <c r="K185" s="5" t="s">
        <v>4</v>
      </c>
    </row>
    <row r="186" spans="3:11" s="5" customFormat="1" hidden="1">
      <c r="C186" s="5">
        <v>3</v>
      </c>
      <c r="D186" s="5" t="b">
        <v>0</v>
      </c>
      <c r="E186" s="5" t="str">
        <f>IF(D186=TRUE,"Educación  ", " ")</f>
        <v xml:space="preserve"> </v>
      </c>
      <c r="K186" s="5" t="s">
        <v>5</v>
      </c>
    </row>
    <row r="187" spans="3:11" s="5" customFormat="1" hidden="1">
      <c r="C187" s="5">
        <v>4</v>
      </c>
      <c r="D187" s="5" t="b">
        <v>0</v>
      </c>
      <c r="E187" s="5" t="str">
        <f>IF(D187=TRUE,"Empleo  ", " ")</f>
        <v xml:space="preserve"> </v>
      </c>
      <c r="K187" s="5" t="s">
        <v>6</v>
      </c>
    </row>
    <row r="188" spans="3:11" s="5" customFormat="1" hidden="1">
      <c r="C188" s="5">
        <v>5</v>
      </c>
      <c r="D188" s="5" t="b">
        <v>0</v>
      </c>
      <c r="E188" s="5" t="str">
        <f>IF(D188=TRUE,"Distribución del ingreso y pobreza   ", " ")</f>
        <v xml:space="preserve"> </v>
      </c>
      <c r="K188" s="5" t="s">
        <v>7</v>
      </c>
    </row>
    <row r="189" spans="3:11" s="5" customFormat="1" hidden="1">
      <c r="C189" s="5">
        <v>6</v>
      </c>
      <c r="D189" s="5" t="b">
        <v>0</v>
      </c>
      <c r="E189" s="5" t="str">
        <f>IF(D189=TRUE,"Seguridad pública e impartición de justicia  ", " ")</f>
        <v xml:space="preserve"> </v>
      </c>
      <c r="K189" s="5" t="s">
        <v>8</v>
      </c>
    </row>
    <row r="190" spans="3:11" s="5" customFormat="1" hidden="1">
      <c r="C190" s="5">
        <v>7</v>
      </c>
      <c r="D190" s="5" t="b">
        <v>0</v>
      </c>
      <c r="E190" s="5" t="str">
        <f>IF(D190=TRUE,"Gobierno  ", " ")</f>
        <v xml:space="preserve"> </v>
      </c>
      <c r="K190" s="5" t="s">
        <v>9</v>
      </c>
    </row>
    <row r="191" spans="3:11" s="5" customFormat="1" hidden="1">
      <c r="C191" s="5">
        <v>8</v>
      </c>
      <c r="D191" s="5" t="b">
        <v>0</v>
      </c>
      <c r="E191" s="5" t="str">
        <f>IF(D191=TRUE,"Vivienda  ", " ")</f>
        <v xml:space="preserve"> </v>
      </c>
      <c r="K191" s="5" t="s">
        <v>10</v>
      </c>
    </row>
    <row r="192" spans="3:11" s="5" customFormat="1" hidden="1">
      <c r="C192" s="5">
        <v>9</v>
      </c>
      <c r="D192" s="5" t="b">
        <v>0</v>
      </c>
      <c r="E192" s="5" t="str">
        <f>IF(D192=TRUE,"Sistema de cuentas nacionales  ", " ")</f>
        <v xml:space="preserve"> </v>
      </c>
      <c r="K192" s="5" t="s">
        <v>11</v>
      </c>
    </row>
    <row r="193" spans="3:11" s="5" customFormat="1" hidden="1">
      <c r="C193" s="5">
        <v>10</v>
      </c>
      <c r="D193" s="5" t="b">
        <v>0</v>
      </c>
      <c r="E193" s="5" t="str">
        <f>IF(D193=TRUE,"Información financiera  ", " ")</f>
        <v xml:space="preserve"> </v>
      </c>
      <c r="K193" s="5" t="s">
        <v>12</v>
      </c>
    </row>
    <row r="194" spans="3:11" s="5" customFormat="1" hidden="1">
      <c r="C194" s="5">
        <v>11</v>
      </c>
      <c r="D194" s="5" t="b">
        <v>0</v>
      </c>
      <c r="E194" s="5" t="str">
        <f>IF(D194=TRUE,"Precios  ", " ")</f>
        <v xml:space="preserve"> </v>
      </c>
      <c r="K194" s="5" t="s">
        <v>13</v>
      </c>
    </row>
    <row r="195" spans="3:11" s="5" customFormat="1" hidden="1">
      <c r="C195" s="5">
        <v>12</v>
      </c>
      <c r="D195" s="5" t="b">
        <v>0</v>
      </c>
      <c r="E195" s="5" t="str">
        <f>IF(D195=TRUE,"Trabajo  ", " ")</f>
        <v xml:space="preserve"> </v>
      </c>
      <c r="K195" s="5" t="s">
        <v>14</v>
      </c>
    </row>
    <row r="196" spans="3:11" s="5" customFormat="1" hidden="1">
      <c r="C196" s="5">
        <v>13</v>
      </c>
      <c r="D196" s="5" t="b">
        <v>0</v>
      </c>
      <c r="E196" s="5" t="str">
        <f>IF(D196=TRUE,"Ciencia y tecnología  ", " ")</f>
        <v xml:space="preserve"> </v>
      </c>
      <c r="K196" s="5" t="s">
        <v>15</v>
      </c>
    </row>
    <row r="197" spans="3:11" s="5" customFormat="1" hidden="1">
      <c r="C197" s="5">
        <v>14</v>
      </c>
      <c r="D197" s="5" t="b">
        <v>0</v>
      </c>
      <c r="E197" s="5" t="str">
        <f>IF(D197=TRUE,"Atmósfera  ", " ")</f>
        <v xml:space="preserve"> </v>
      </c>
      <c r="K197" s="5" t="s">
        <v>16</v>
      </c>
    </row>
    <row r="198" spans="3:11" s="5" customFormat="1" hidden="1">
      <c r="C198" s="5">
        <v>15</v>
      </c>
      <c r="D198" s="5" t="b">
        <v>0</v>
      </c>
      <c r="E198" s="5" t="str">
        <f>IF(D198=TRUE,"Biodiversidad  ", " ")</f>
        <v xml:space="preserve"> </v>
      </c>
      <c r="K198" s="5" t="s">
        <v>17</v>
      </c>
    </row>
    <row r="199" spans="3:11" s="5" customFormat="1" hidden="1">
      <c r="C199" s="5">
        <v>16</v>
      </c>
      <c r="D199" s="5" t="b">
        <v>0</v>
      </c>
      <c r="E199" s="5" t="str">
        <f>IF(D199=TRUE,"Agua  ", " ")</f>
        <v xml:space="preserve"> </v>
      </c>
      <c r="K199" s="5" t="s">
        <v>18</v>
      </c>
    </row>
    <row r="200" spans="3:11" s="5" customFormat="1" hidden="1">
      <c r="C200" s="5">
        <v>17</v>
      </c>
      <c r="D200" s="5" t="b">
        <v>0</v>
      </c>
      <c r="E200" s="5" t="str">
        <f>IF(D200=TRUE,"Suelo  ", " ")</f>
        <v xml:space="preserve"> </v>
      </c>
      <c r="K200" s="5" t="s">
        <v>19</v>
      </c>
    </row>
    <row r="201" spans="3:11" s="5" customFormat="1" hidden="1">
      <c r="C201" s="5">
        <v>18</v>
      </c>
      <c r="D201" s="5" t="b">
        <v>0</v>
      </c>
      <c r="E201" s="5" t="str">
        <f>IF(D201=TRUE,"Flora  ", " ")</f>
        <v xml:space="preserve"> </v>
      </c>
      <c r="K201" s="5" t="s">
        <v>20</v>
      </c>
    </row>
    <row r="202" spans="3:11" s="5" customFormat="1" hidden="1">
      <c r="C202" s="5">
        <v>19</v>
      </c>
      <c r="D202" s="5" t="b">
        <v>0</v>
      </c>
      <c r="E202" s="5" t="str">
        <f>IF(D202=TRUE,"Fauna  ", " ")</f>
        <v xml:space="preserve"> </v>
      </c>
      <c r="K202" s="5" t="s">
        <v>21</v>
      </c>
    </row>
    <row r="203" spans="3:11" s="5" customFormat="1" hidden="1">
      <c r="C203" s="5">
        <v>20</v>
      </c>
      <c r="D203" s="5" t="b">
        <v>0</v>
      </c>
      <c r="E203" s="5" t="str">
        <f>IF(D203=TRUE,"Residuos peligrosos y residuos sólidos  ", " ")</f>
        <v xml:space="preserve"> </v>
      </c>
      <c r="K203" s="5" t="s">
        <v>22</v>
      </c>
    </row>
    <row r="204" spans="3:11" s="5" customFormat="1" hidden="1">
      <c r="C204" s="5">
        <v>21</v>
      </c>
      <c r="D204" s="5" t="b">
        <v>0</v>
      </c>
      <c r="E204" s="5" t="str">
        <f>IF(D204=TRUE,"Recursos naturales  ", " ")</f>
        <v xml:space="preserve"> </v>
      </c>
      <c r="K204" s="5" t="s">
        <v>23</v>
      </c>
    </row>
    <row r="205" spans="3:11" s="5" customFormat="1" hidden="1">
      <c r="C205" s="5">
        <v>22</v>
      </c>
      <c r="D205" s="5" t="b">
        <v>0</v>
      </c>
      <c r="E205" s="5" t="str">
        <f>IF(D205=TRUE,"Clima  ", " ")</f>
        <v xml:space="preserve"> </v>
      </c>
      <c r="K205" s="5" t="s">
        <v>24</v>
      </c>
    </row>
    <row r="206" spans="3:11" s="5" customFormat="1" hidden="1"/>
    <row r="207" spans="3:11" s="5" customFormat="1" hidden="1"/>
    <row r="208" spans="3:11" s="5" customFormat="1" hidden="1"/>
    <row r="209" spans="1:13" s="5" customFormat="1" hidden="1"/>
    <row r="210" spans="1:13" s="5" customFormat="1" hidden="1"/>
    <row r="211" spans="1:13" s="5" customFormat="1" hidden="1"/>
    <row r="212" spans="1:13" s="5" customFormat="1" hidden="1"/>
    <row r="213" spans="1:13" s="5" customFormat="1" hidden="1"/>
    <row r="214" spans="1:13" s="5" customFormat="1" hidden="1"/>
    <row r="215" spans="1:13" hidden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hidden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idden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idden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idden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idden="1"/>
    <row r="221" spans="1:13" hidden="1"/>
    <row r="222" spans="1:13" hidden="1"/>
    <row r="223" spans="1:13" hidden="1"/>
    <row r="224" spans="1:13" hidden="1"/>
    <row r="225" spans="14:14" hidden="1"/>
    <row r="226" spans="14:14" hidden="1"/>
    <row r="227" spans="14:14" hidden="1"/>
    <row r="228" spans="14:14" hidden="1"/>
    <row r="229" spans="14:14" hidden="1"/>
    <row r="230" spans="14:14" hidden="1"/>
    <row r="231" spans="14:14" hidden="1"/>
    <row r="232" spans="14:14" hidden="1"/>
    <row r="233" spans="14:14" hidden="1"/>
    <row r="234" spans="14:14" hidden="1"/>
    <row r="235" spans="14:14" hidden="1"/>
    <row r="236" spans="14:14" hidden="1"/>
    <row r="237" spans="14:14" hidden="1"/>
    <row r="238" spans="14:14" hidden="1"/>
    <row r="239" spans="14:14" hidden="1"/>
    <row r="240" spans="14:14" hidden="1">
      <c r="N240" s="12"/>
    </row>
    <row r="241" spans="13:14" hidden="1">
      <c r="N241" s="12"/>
    </row>
    <row r="242" spans="13:14" hidden="1">
      <c r="N242" s="12"/>
    </row>
    <row r="243" spans="13:14" hidden="1">
      <c r="N243" s="12"/>
    </row>
    <row r="244" spans="13:14" hidden="1">
      <c r="N244" s="12"/>
    </row>
    <row r="245" spans="13:14" hidden="1">
      <c r="M245" s="113"/>
      <c r="N245" s="12"/>
    </row>
    <row r="246" spans="13:14" hidden="1">
      <c r="M246" s="113"/>
      <c r="N246" s="12"/>
    </row>
    <row r="247" spans="13:14" hidden="1">
      <c r="M247" s="113"/>
      <c r="N247" s="12"/>
    </row>
    <row r="248" spans="13:14" hidden="1">
      <c r="M248" s="113"/>
      <c r="N248" s="12"/>
    </row>
    <row r="249" spans="13:14" hidden="1">
      <c r="M249" s="113"/>
      <c r="N249" s="12"/>
    </row>
    <row r="250" spans="13:14" hidden="1">
      <c r="M250" s="113"/>
      <c r="N250" s="12"/>
    </row>
    <row r="251" spans="13:14" hidden="1">
      <c r="M251" s="113"/>
      <c r="N251" s="12"/>
    </row>
    <row r="252" spans="13:14" hidden="1">
      <c r="M252" s="113"/>
      <c r="N252" s="12"/>
    </row>
    <row r="253" spans="13:14" hidden="1">
      <c r="M253" s="113"/>
    </row>
    <row r="254" spans="13:14" hidden="1">
      <c r="M254" s="113"/>
    </row>
    <row r="255" spans="13:14" hidden="1">
      <c r="M255" s="113"/>
    </row>
    <row r="256" spans="13:14" hidden="1">
      <c r="M256" s="113"/>
    </row>
    <row r="257" spans="13:13" hidden="1">
      <c r="M257" s="113"/>
    </row>
    <row r="258" spans="13:13" hidden="1"/>
    <row r="259" spans="13:13" hidden="1"/>
    <row r="260" spans="13:13" hidden="1"/>
    <row r="261" spans="13:13" hidden="1"/>
    <row r="262" spans="13:13" hidden="1"/>
    <row r="263" spans="13:13" hidden="1"/>
    <row r="264" spans="13:13" hidden="1"/>
    <row r="265" spans="13:13" hidden="1"/>
    <row r="266" spans="13:13" hidden="1"/>
    <row r="267" spans="13:13" hidden="1"/>
    <row r="268" spans="13:13" hidden="1"/>
    <row r="269" spans="13:13" hidden="1"/>
    <row r="270" spans="13:13" hidden="1"/>
    <row r="271" spans="13:13" hidden="1"/>
    <row r="272" spans="13:13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t="21" hidden="1" customHeight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t="15.75" thickTop="1"/>
    <row r="302"/>
    <row r="303"/>
    <row r="304"/>
    <row r="305"/>
  </sheetData>
  <customSheetViews>
    <customSheetView guid="{E843D2E1-12C3-478A-96E0-24DDB019A8A2}" scale="130" showPageBreaks="1" printArea="1" hiddenRows="1" hiddenColumns="1" topLeftCell="A27">
      <selection activeCell="IV40" sqref="IV40"/>
      <rowBreaks count="2" manualBreakCount="2">
        <brk id="32" max="16383" man="1"/>
        <brk id="60" max="16383" man="1"/>
      </rowBreaks>
      <pageMargins left="0.35433070866141736" right="0.15748031496062992" top="0.39370078740157483" bottom="0.39370078740157483" header="0.31496062992125984" footer="0.31496062992125984"/>
      <pageSetup scale="95" orientation="portrait" r:id="rId1"/>
      <headerFooter>
        <oddFooter>Página &amp;P</oddFooter>
      </headerFooter>
    </customSheetView>
    <customSheetView guid="{FABF8ABF-422B-4505-A28E-8C6750E4CAAD}" scale="130" showPageBreaks="1" printArea="1" hiddenRows="1" hiddenColumns="1">
      <selection activeCell="IV11" sqref="IV11"/>
      <rowBreaks count="2" manualBreakCount="2">
        <brk id="32" max="16383" man="1"/>
        <brk id="60" max="16383" man="1"/>
      </rowBreaks>
      <pageMargins left="0.35433070866141736" right="0.15748031496062992" top="0.39370078740157483" bottom="0.39370078740157483" header="0.31496062992125984" footer="0.31496062992125984"/>
      <pageSetup scale="95" orientation="portrait" r:id="rId2"/>
      <headerFooter>
        <oddFooter>Página &amp;P</oddFooter>
      </headerFooter>
    </customSheetView>
    <customSheetView guid="{3EBA94DB-5D21-404C-94B7-73E0B6599915}" scale="130" hiddenRows="1" hiddenColumns="1" topLeftCell="A27">
      <selection activeCell="IV40" sqref="IV40"/>
      <rowBreaks count="2" manualBreakCount="2">
        <brk id="32" max="16383" man="1"/>
        <brk id="60" max="16383" man="1"/>
      </rowBreaks>
      <pageMargins left="0.35433070866141736" right="0.15748031496062992" top="0.39370078740157483" bottom="0.39370078740157483" header="0.31496062992125984" footer="0.31496062992125984"/>
      <pageSetup scale="95" orientation="portrait" r:id="rId3"/>
      <headerFooter>
        <oddFooter>Página &amp;P</oddFooter>
      </headerFooter>
    </customSheetView>
  </customSheetViews>
  <mergeCells count="112">
    <mergeCell ref="B76:L76"/>
    <mergeCell ref="I78:L78"/>
    <mergeCell ref="I79:L79"/>
    <mergeCell ref="A11:A16"/>
    <mergeCell ref="C71:E71"/>
    <mergeCell ref="B35:E35"/>
    <mergeCell ref="F35:L35"/>
    <mergeCell ref="B41:E41"/>
    <mergeCell ref="F41:L41"/>
    <mergeCell ref="B56:E56"/>
    <mergeCell ref="G56:K56"/>
    <mergeCell ref="C57:E57"/>
    <mergeCell ref="C59:E59"/>
    <mergeCell ref="C69:E69"/>
    <mergeCell ref="C62:E62"/>
    <mergeCell ref="H68:K68"/>
    <mergeCell ref="H69:K69"/>
    <mergeCell ref="H70:K70"/>
    <mergeCell ref="H71:L71"/>
    <mergeCell ref="B49:E49"/>
    <mergeCell ref="B75:L75"/>
    <mergeCell ref="F73:L73"/>
    <mergeCell ref="C73:E73"/>
    <mergeCell ref="B77:L77"/>
    <mergeCell ref="I80:L80"/>
    <mergeCell ref="F80:H80"/>
    <mergeCell ref="F81:H81"/>
    <mergeCell ref="B79:E79"/>
    <mergeCell ref="B80:E80"/>
    <mergeCell ref="B81:E81"/>
    <mergeCell ref="F79:H79"/>
    <mergeCell ref="F78:H78"/>
    <mergeCell ref="B78:E78"/>
    <mergeCell ref="B119:C119"/>
    <mergeCell ref="B115:C115"/>
    <mergeCell ref="I81:L81"/>
    <mergeCell ref="B83:L83"/>
    <mergeCell ref="I90:L90"/>
    <mergeCell ref="I91:L91"/>
    <mergeCell ref="I93:L93"/>
    <mergeCell ref="B90:E90"/>
    <mergeCell ref="F90:H90"/>
    <mergeCell ref="C85:K86"/>
    <mergeCell ref="B91:E91"/>
    <mergeCell ref="B92:E92"/>
    <mergeCell ref="B93:E93"/>
    <mergeCell ref="F91:H91"/>
    <mergeCell ref="F92:H92"/>
    <mergeCell ref="F93:H93"/>
    <mergeCell ref="I92:L92"/>
    <mergeCell ref="B88:L88"/>
    <mergeCell ref="M11:IX16"/>
    <mergeCell ref="F44:L44"/>
    <mergeCell ref="B44:E44"/>
    <mergeCell ref="C70:E70"/>
    <mergeCell ref="C60:E60"/>
    <mergeCell ref="C61:E61"/>
    <mergeCell ref="B55:L55"/>
    <mergeCell ref="C64:E64"/>
    <mergeCell ref="C66:E66"/>
    <mergeCell ref="C68:E68"/>
    <mergeCell ref="B38:E38"/>
    <mergeCell ref="F38:L38"/>
    <mergeCell ref="H57:K57"/>
    <mergeCell ref="H58:K58"/>
    <mergeCell ref="F49:L49"/>
    <mergeCell ref="F52:L52"/>
    <mergeCell ref="D175:K175"/>
    <mergeCell ref="B166:C166"/>
    <mergeCell ref="B162:C162"/>
    <mergeCell ref="B148:C148"/>
    <mergeCell ref="B140:C140"/>
    <mergeCell ref="C67:E67"/>
    <mergeCell ref="C65:E65"/>
    <mergeCell ref="C58:E58"/>
    <mergeCell ref="C63:E63"/>
    <mergeCell ref="H59:K59"/>
    <mergeCell ref="H60:K60"/>
    <mergeCell ref="H61:K61"/>
    <mergeCell ref="H62:K62"/>
    <mergeCell ref="H63:K63"/>
    <mergeCell ref="H64:K64"/>
    <mergeCell ref="H65:K65"/>
    <mergeCell ref="H66:K66"/>
    <mergeCell ref="H67:K67"/>
    <mergeCell ref="B123:C123"/>
    <mergeCell ref="B127:C127"/>
    <mergeCell ref="B170:C170"/>
    <mergeCell ref="B153:C153"/>
    <mergeCell ref="B144:C144"/>
    <mergeCell ref="B132:C132"/>
    <mergeCell ref="D3:K3"/>
    <mergeCell ref="D4:K4"/>
    <mergeCell ref="B18:L19"/>
    <mergeCell ref="B54:L54"/>
    <mergeCell ref="B22:L22"/>
    <mergeCell ref="B23:L23"/>
    <mergeCell ref="B24:L24"/>
    <mergeCell ref="B8:L8"/>
    <mergeCell ref="B11:L16"/>
    <mergeCell ref="B10:L10"/>
    <mergeCell ref="B20:L20"/>
    <mergeCell ref="B21:L21"/>
    <mergeCell ref="B26:L26"/>
    <mergeCell ref="B27:E27"/>
    <mergeCell ref="B29:E29"/>
    <mergeCell ref="B31:E31"/>
    <mergeCell ref="F27:L27"/>
    <mergeCell ref="F29:L29"/>
    <mergeCell ref="F31:L31"/>
    <mergeCell ref="B47:L47"/>
    <mergeCell ref="B52:E52"/>
  </mergeCells>
  <printOptions horizontalCentered="1"/>
  <pageMargins left="0.15748031496062992" right="0.15748031496062992" top="0.31496062992125984" bottom="0.32" header="0.31496062992125984" footer="0.31496062992125984"/>
  <pageSetup scale="75" fitToHeight="2" orientation="portrait" r:id="rId4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R1000"/>
  <sheetViews>
    <sheetView showGridLines="0" showRowColHeaders="0" topLeftCell="A25" workbookViewId="0">
      <selection activeCell="O37" sqref="O37:O39"/>
    </sheetView>
  </sheetViews>
  <sheetFormatPr baseColWidth="10" defaultColWidth="0" defaultRowHeight="15" zeroHeight="1"/>
  <cols>
    <col min="1" max="1" width="10.140625" customWidth="1"/>
    <col min="2" max="2" width="2.85546875" customWidth="1"/>
    <col min="3" max="3" width="13.5703125" customWidth="1"/>
    <col min="4" max="4" width="3" customWidth="1"/>
    <col min="5" max="5" width="13.140625" customWidth="1"/>
    <col min="6" max="6" width="2.7109375" customWidth="1"/>
    <col min="7" max="7" width="7.42578125" customWidth="1"/>
    <col min="8" max="8" width="10.140625" customWidth="1"/>
    <col min="9" max="9" width="8.85546875" customWidth="1"/>
    <col min="10" max="10" width="6.5703125" customWidth="1"/>
    <col min="11" max="11" width="8.28515625" customWidth="1"/>
    <col min="12" max="12" width="10" customWidth="1"/>
    <col min="13" max="13" width="4.7109375" customWidth="1"/>
    <col min="14" max="14" width="11.42578125" customWidth="1"/>
    <col min="15" max="15" width="17" customWidth="1"/>
    <col min="16" max="16" width="3" customWidth="1"/>
    <col min="17" max="17" width="4.140625" customWidth="1"/>
    <col min="18" max="18" width="9" customWidth="1"/>
    <col min="19" max="16384" width="11.42578125" hidden="1"/>
  </cols>
  <sheetData>
    <row r="1" spans="1:16">
      <c r="A1" s="11"/>
      <c r="L1" s="11"/>
      <c r="M1" s="11"/>
    </row>
    <row r="2" spans="1:16" ht="15.75" thickBot="1">
      <c r="A2" s="11"/>
      <c r="L2" s="11"/>
      <c r="M2" s="11"/>
    </row>
    <row r="3" spans="1:16" ht="30.75" customHeight="1" thickTop="1" thickBot="1">
      <c r="A3" s="11"/>
      <c r="D3" s="120"/>
      <c r="E3" s="120"/>
      <c r="F3" s="610" t="s">
        <v>528</v>
      </c>
      <c r="G3" s="610"/>
      <c r="H3" s="610"/>
      <c r="I3" s="610"/>
      <c r="J3" s="610"/>
      <c r="K3" s="610"/>
      <c r="L3" s="610"/>
      <c r="M3" s="610"/>
      <c r="N3" s="610"/>
    </row>
    <row r="4" spans="1:16" ht="15" customHeight="1" thickTop="1">
      <c r="A4" s="11"/>
      <c r="E4" s="121"/>
      <c r="F4" s="611" t="s">
        <v>593</v>
      </c>
      <c r="G4" s="611"/>
      <c r="H4" s="611"/>
      <c r="I4" s="611"/>
      <c r="J4" s="611"/>
      <c r="K4" s="611"/>
      <c r="L4" s="611"/>
      <c r="M4" s="611"/>
      <c r="N4" s="611"/>
    </row>
    <row r="5" spans="1:16" ht="8.25" customHeight="1">
      <c r="A5" s="11"/>
      <c r="D5" s="89"/>
      <c r="E5" s="89"/>
      <c r="F5" s="89"/>
      <c r="G5" s="89"/>
      <c r="H5" s="89"/>
      <c r="L5" s="11"/>
      <c r="M5" s="11"/>
    </row>
    <row r="6" spans="1:16" ht="6.75" customHeight="1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6" s="5" customFormat="1" ht="15" customHeight="1">
      <c r="A8" s="11"/>
      <c r="B8" s="613" t="s">
        <v>546</v>
      </c>
      <c r="C8" s="614"/>
      <c r="D8" s="614"/>
      <c r="E8" s="614"/>
      <c r="F8" s="614"/>
      <c r="G8" s="614"/>
      <c r="H8" s="614"/>
      <c r="I8" s="614"/>
      <c r="J8" s="614"/>
      <c r="K8" s="614"/>
      <c r="L8" s="614"/>
      <c r="M8" s="614"/>
      <c r="N8" s="614"/>
      <c r="O8" s="614"/>
      <c r="P8" s="614"/>
    </row>
    <row r="9" spans="1:16" s="5" customFormat="1">
      <c r="A9" s="11"/>
      <c r="B9" s="613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614"/>
      <c r="N9" s="614"/>
      <c r="O9" s="614"/>
      <c r="P9" s="614"/>
    </row>
    <row r="10" spans="1:16" ht="20.25" customHeight="1">
      <c r="B10" s="604" t="s">
        <v>581</v>
      </c>
      <c r="C10" s="605"/>
      <c r="D10" s="605"/>
      <c r="E10" s="605"/>
      <c r="F10" s="605"/>
      <c r="G10" s="606"/>
      <c r="H10" s="606"/>
      <c r="I10" s="606"/>
      <c r="J10" s="606"/>
      <c r="K10" s="606"/>
      <c r="L10" s="606"/>
      <c r="M10" s="606"/>
      <c r="N10" s="606"/>
      <c r="O10" s="606"/>
      <c r="P10" s="607"/>
    </row>
    <row r="11" spans="1:16" ht="12.75" customHeight="1">
      <c r="B11" s="152"/>
      <c r="C11" s="110" t="s">
        <v>0</v>
      </c>
      <c r="D11" s="110"/>
      <c r="E11" s="110"/>
      <c r="F11" s="110"/>
      <c r="G11" s="110"/>
      <c r="H11" s="110"/>
      <c r="M11" s="113"/>
      <c r="N11" s="113"/>
      <c r="O11" s="113"/>
      <c r="P11" s="12"/>
    </row>
    <row r="12" spans="1:16" ht="7.5" customHeight="1">
      <c r="B12" s="154"/>
      <c r="C12" s="155"/>
      <c r="D12" s="153"/>
      <c r="E12" s="151"/>
      <c r="F12" s="151"/>
      <c r="G12" s="113"/>
      <c r="H12" s="113"/>
      <c r="I12" s="113"/>
      <c r="J12" s="113"/>
      <c r="K12" s="113"/>
      <c r="L12" s="113"/>
      <c r="M12" s="113"/>
      <c r="N12" s="113"/>
      <c r="O12" s="113"/>
      <c r="P12" s="12"/>
    </row>
    <row r="13" spans="1:16">
      <c r="B13" s="154"/>
      <c r="C13" s="155"/>
      <c r="D13" s="153"/>
      <c r="E13" s="151"/>
      <c r="F13" s="151" t="s">
        <v>523</v>
      </c>
      <c r="G13" s="151"/>
      <c r="H13" s="151"/>
      <c r="I13" s="151"/>
      <c r="J13" s="151"/>
      <c r="K13" s="151"/>
      <c r="L13" s="151"/>
      <c r="M13" s="151"/>
      <c r="N13" s="151"/>
      <c r="O13" s="151"/>
      <c r="P13" s="12"/>
    </row>
    <row r="14" spans="1:16" ht="7.5" customHeight="1">
      <c r="B14" s="154"/>
      <c r="C14" s="155"/>
      <c r="D14" s="153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2"/>
    </row>
    <row r="15" spans="1:16" ht="19.5" customHeight="1">
      <c r="B15" s="154"/>
      <c r="C15" s="155"/>
      <c r="D15" s="153"/>
      <c r="E15" s="151"/>
      <c r="F15" s="151" t="s">
        <v>526</v>
      </c>
      <c r="G15" s="151"/>
      <c r="H15" s="151"/>
      <c r="I15" s="151"/>
      <c r="J15" s="151"/>
      <c r="K15" s="151"/>
      <c r="L15" s="151"/>
      <c r="M15" s="151"/>
      <c r="N15" s="151"/>
      <c r="O15" s="151"/>
      <c r="P15" s="12"/>
    </row>
    <row r="16" spans="1:16" ht="7.5" customHeight="1">
      <c r="B16" s="154"/>
      <c r="C16" s="155"/>
      <c r="D16" s="153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2"/>
    </row>
    <row r="17" spans="2:17" ht="18" customHeight="1">
      <c r="B17" s="154"/>
      <c r="C17" s="155"/>
      <c r="D17" s="153"/>
      <c r="E17" s="151"/>
      <c r="F17" s="151" t="s">
        <v>524</v>
      </c>
      <c r="G17" s="151"/>
      <c r="H17" s="151"/>
      <c r="I17" s="151"/>
      <c r="J17" s="151"/>
      <c r="K17" s="151"/>
      <c r="L17" s="151"/>
      <c r="M17" s="151"/>
      <c r="N17" s="151"/>
      <c r="O17" s="151"/>
      <c r="P17" s="12"/>
    </row>
    <row r="18" spans="2:17" ht="7.5" customHeight="1">
      <c r="B18" s="154"/>
      <c r="C18" s="155"/>
      <c r="D18" s="153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2"/>
    </row>
    <row r="19" spans="2:17" ht="20.25" customHeight="1">
      <c r="B19" s="154"/>
      <c r="C19" s="155"/>
      <c r="D19" s="153"/>
      <c r="E19" s="151"/>
      <c r="F19" s="210" t="s">
        <v>525</v>
      </c>
      <c r="G19" s="211"/>
      <c r="H19" s="167"/>
      <c r="I19" s="608"/>
      <c r="J19" s="609"/>
      <c r="K19" s="609"/>
      <c r="L19" s="609"/>
      <c r="M19" s="609"/>
      <c r="N19" s="609"/>
      <c r="O19" s="609"/>
      <c r="P19" s="12"/>
    </row>
    <row r="20" spans="2:17" ht="15.75" customHeight="1">
      <c r="B20" s="154"/>
      <c r="C20" s="155"/>
      <c r="D20" s="153"/>
      <c r="E20" s="151"/>
      <c r="F20" s="151"/>
      <c r="G20" s="113"/>
      <c r="H20" s="113"/>
      <c r="I20" s="615" t="s">
        <v>25</v>
      </c>
      <c r="J20" s="616"/>
      <c r="K20" s="616"/>
      <c r="L20" s="616"/>
      <c r="M20" s="616"/>
      <c r="N20" s="616"/>
      <c r="O20" s="616"/>
      <c r="P20" s="12"/>
    </row>
    <row r="21" spans="2:17" ht="6" customHeight="1">
      <c r="B21" s="154"/>
      <c r="C21" s="155"/>
      <c r="D21" s="153"/>
      <c r="E21" s="151"/>
      <c r="F21" s="113"/>
      <c r="G21" s="113"/>
      <c r="H21" s="113"/>
      <c r="I21" s="148"/>
      <c r="J21" s="148"/>
      <c r="K21" s="148"/>
      <c r="L21" s="148"/>
      <c r="M21" s="148"/>
      <c r="N21" s="148"/>
      <c r="O21" s="113"/>
      <c r="P21" s="12"/>
    </row>
    <row r="22" spans="2:17" ht="21" customHeight="1">
      <c r="B22" s="604" t="s">
        <v>569</v>
      </c>
      <c r="C22" s="605"/>
      <c r="D22" s="605"/>
      <c r="E22" s="605"/>
      <c r="F22" s="605"/>
      <c r="G22" s="605"/>
      <c r="H22" s="605"/>
      <c r="I22" s="605"/>
      <c r="J22" s="605"/>
      <c r="K22" s="605"/>
      <c r="L22" s="605"/>
      <c r="M22" s="605"/>
      <c r="N22" s="605"/>
      <c r="O22" s="605"/>
      <c r="P22" s="612"/>
    </row>
    <row r="23" spans="2:17" ht="25.5" customHeight="1">
      <c r="B23" s="618" t="s">
        <v>595</v>
      </c>
      <c r="C23" s="619"/>
      <c r="D23" s="619"/>
      <c r="E23" s="619"/>
      <c r="F23" s="619"/>
      <c r="G23" s="619"/>
      <c r="H23" s="619"/>
      <c r="I23" s="619"/>
      <c r="J23" s="619"/>
      <c r="K23" s="619"/>
      <c r="L23" s="619"/>
      <c r="M23" s="619"/>
      <c r="N23" s="619"/>
      <c r="O23" s="619"/>
      <c r="P23" s="620"/>
    </row>
    <row r="24" spans="2:17" s="5" customFormat="1" ht="9" customHeight="1">
      <c r="B24" s="106"/>
      <c r="C24" s="6"/>
      <c r="D24" s="6"/>
      <c r="E24" s="6"/>
      <c r="F24" s="6"/>
      <c r="G24" s="6"/>
      <c r="H24" s="10"/>
      <c r="I24" s="10"/>
      <c r="J24" s="10"/>
      <c r="K24" s="10"/>
      <c r="L24" s="10"/>
      <c r="M24" s="10"/>
      <c r="N24" s="10"/>
      <c r="O24" s="10"/>
      <c r="P24" s="108"/>
    </row>
    <row r="25" spans="2:17" s="5" customFormat="1" ht="16.5" customHeight="1">
      <c r="B25" s="106"/>
      <c r="C25" s="6"/>
      <c r="D25" s="6"/>
      <c r="E25" s="23"/>
      <c r="F25" s="6"/>
      <c r="G25" s="122"/>
      <c r="H25" s="10" t="s">
        <v>60</v>
      </c>
      <c r="I25" s="10"/>
      <c r="J25" s="10" t="s">
        <v>60</v>
      </c>
      <c r="K25" s="10"/>
      <c r="L25" s="10"/>
      <c r="M25" s="10"/>
      <c r="N25" s="10"/>
      <c r="O25" s="10"/>
      <c r="P25" s="108"/>
      <c r="Q25" s="6"/>
    </row>
    <row r="26" spans="2:17" s="5" customFormat="1" ht="22.5" customHeight="1">
      <c r="B26" s="199"/>
      <c r="C26" s="200" t="str">
        <f>+E120</f>
        <v>Especifique</v>
      </c>
      <c r="D26" s="201"/>
      <c r="E26" s="202"/>
      <c r="F26" s="197"/>
      <c r="G26" s="197"/>
      <c r="H26" s="197" t="s">
        <v>60</v>
      </c>
      <c r="I26" s="197"/>
      <c r="J26" s="197"/>
      <c r="K26" s="197"/>
      <c r="L26" s="197"/>
      <c r="M26" s="197"/>
      <c r="N26" s="197"/>
      <c r="O26" s="197"/>
      <c r="P26" s="203"/>
      <c r="Q26" s="6"/>
    </row>
    <row r="27" spans="2:17" s="5" customFormat="1" ht="31.5" customHeight="1" thickBot="1">
      <c r="B27" s="633" t="s">
        <v>2</v>
      </c>
      <c r="C27" s="602"/>
      <c r="D27" s="602"/>
      <c r="E27" s="602"/>
      <c r="F27" s="602"/>
      <c r="G27" s="602"/>
      <c r="H27" s="602"/>
      <c r="I27" s="602"/>
      <c r="J27" s="602"/>
      <c r="K27" s="602" t="s">
        <v>439</v>
      </c>
      <c r="L27" s="602"/>
      <c r="M27" s="602"/>
      <c r="N27" s="602"/>
      <c r="O27" s="602"/>
      <c r="P27" s="603"/>
      <c r="Q27" s="6"/>
    </row>
    <row r="28" spans="2:17" s="5" customFormat="1" ht="30" customHeight="1" thickTop="1" thickBot="1">
      <c r="B28" s="204">
        <v>1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"/>
    </row>
    <row r="29" spans="2:17" s="5" customFormat="1" ht="30" customHeight="1" thickTop="1" thickBot="1">
      <c r="B29" s="204">
        <v>2</v>
      </c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"/>
    </row>
    <row r="30" spans="2:17" s="5" customFormat="1" ht="30" customHeight="1" thickTop="1" thickBot="1">
      <c r="B30" s="204">
        <v>3</v>
      </c>
      <c r="C30" s="621"/>
      <c r="D30" s="621"/>
      <c r="E30" s="621"/>
      <c r="F30" s="621"/>
      <c r="G30" s="621"/>
      <c r="H30" s="621"/>
      <c r="I30" s="621"/>
      <c r="J30" s="621"/>
      <c r="K30" s="621"/>
      <c r="L30" s="621"/>
      <c r="M30" s="621"/>
      <c r="N30" s="621"/>
      <c r="O30" s="621"/>
      <c r="P30" s="621"/>
      <c r="Q30" s="6"/>
    </row>
    <row r="31" spans="2:17" s="5" customFormat="1" ht="30" customHeight="1" thickTop="1" thickBot="1">
      <c r="B31" s="204">
        <v>4</v>
      </c>
      <c r="C31" s="621"/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"/>
    </row>
    <row r="32" spans="2:17" s="5" customFormat="1" ht="30" customHeight="1" thickTop="1" thickBot="1">
      <c r="B32" s="204">
        <v>5</v>
      </c>
      <c r="C32" s="621"/>
      <c r="D32" s="621"/>
      <c r="E32" s="621"/>
      <c r="F32" s="621"/>
      <c r="G32" s="621"/>
      <c r="H32" s="621"/>
      <c r="I32" s="621"/>
      <c r="J32" s="621"/>
      <c r="K32" s="621"/>
      <c r="L32" s="621"/>
      <c r="M32" s="621"/>
      <c r="N32" s="621"/>
      <c r="O32" s="621"/>
      <c r="P32" s="621"/>
      <c r="Q32" s="6"/>
    </row>
    <row r="33" spans="1:17" s="5" customFormat="1" ht="8.25" customHeight="1" thickTop="1">
      <c r="B33" s="10"/>
      <c r="C33" s="10"/>
      <c r="D33" s="10"/>
      <c r="E33" s="85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6"/>
    </row>
    <row r="34" spans="1:17" s="5" customFormat="1" ht="21.75" customHeight="1">
      <c r="A34" s="11"/>
      <c r="B34" s="622" t="s">
        <v>580</v>
      </c>
      <c r="C34" s="622"/>
      <c r="D34" s="622"/>
      <c r="E34" s="622"/>
      <c r="F34" s="622"/>
      <c r="G34" s="622"/>
      <c r="H34" s="622"/>
      <c r="I34" s="622"/>
      <c r="J34" s="622"/>
      <c r="K34" s="622"/>
      <c r="L34" s="622"/>
      <c r="M34" s="622"/>
      <c r="N34" s="622"/>
      <c r="O34" s="622"/>
      <c r="P34" s="622"/>
    </row>
    <row r="35" spans="1:17" s="5" customFormat="1" ht="7.5" customHeight="1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6"/>
      <c r="O35" s="6"/>
      <c r="P35" s="6"/>
    </row>
    <row r="36" spans="1:17" s="5" customFormat="1" ht="14.25" customHeight="1" thickBot="1">
      <c r="A36" s="11"/>
      <c r="B36" s="10"/>
      <c r="C36" s="10"/>
      <c r="D36" s="10"/>
      <c r="E36" s="10"/>
      <c r="F36" s="6"/>
      <c r="G36" s="6"/>
      <c r="H36" s="6"/>
      <c r="I36" s="6"/>
      <c r="J36" s="6"/>
      <c r="K36" s="6"/>
      <c r="L36" s="10"/>
      <c r="M36" s="10"/>
      <c r="N36" s="6"/>
      <c r="O36" s="6"/>
      <c r="P36" s="6"/>
    </row>
    <row r="37" spans="1:17" s="5" customFormat="1" ht="14.25" customHeight="1" thickTop="1">
      <c r="A37" s="11"/>
      <c r="B37" s="10"/>
      <c r="C37" s="10"/>
      <c r="D37" s="10"/>
      <c r="E37" s="623"/>
      <c r="F37" s="624"/>
      <c r="G37" s="624"/>
      <c r="H37" s="624"/>
      <c r="I37" s="624"/>
      <c r="J37" s="624"/>
      <c r="K37" s="624"/>
      <c r="L37" s="624"/>
      <c r="M37" s="624"/>
      <c r="N37" s="625"/>
      <c r="O37" s="632" t="s">
        <v>579</v>
      </c>
      <c r="P37" s="6"/>
    </row>
    <row r="38" spans="1:17" s="5" customFormat="1" ht="14.25" customHeight="1">
      <c r="A38" s="11"/>
      <c r="B38" s="10"/>
      <c r="C38" s="10"/>
      <c r="D38" s="10"/>
      <c r="E38" s="626"/>
      <c r="F38" s="627"/>
      <c r="G38" s="627"/>
      <c r="H38" s="627"/>
      <c r="I38" s="627"/>
      <c r="J38" s="627"/>
      <c r="K38" s="627"/>
      <c r="L38" s="627"/>
      <c r="M38" s="627"/>
      <c r="N38" s="628"/>
      <c r="O38" s="632"/>
      <c r="P38" s="6"/>
    </row>
    <row r="39" spans="1:17" s="5" customFormat="1" ht="28.5" customHeight="1" thickBot="1">
      <c r="A39" s="11"/>
      <c r="B39" s="10"/>
      <c r="C39" s="10"/>
      <c r="D39" s="10"/>
      <c r="E39" s="629"/>
      <c r="F39" s="630"/>
      <c r="G39" s="630"/>
      <c r="H39" s="630"/>
      <c r="I39" s="630"/>
      <c r="J39" s="630"/>
      <c r="K39" s="630"/>
      <c r="L39" s="630"/>
      <c r="M39" s="630"/>
      <c r="N39" s="631"/>
      <c r="O39" s="632"/>
      <c r="P39" s="6"/>
    </row>
    <row r="40" spans="1:17" s="5" customFormat="1" ht="14.25" customHeight="1" thickTop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6"/>
      <c r="O40" s="6"/>
      <c r="P40" s="6"/>
    </row>
    <row r="41" spans="1:17" s="5" customFormat="1" ht="14.25" hidden="1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7" s="5" customFormat="1" hidden="1">
      <c r="A42" s="5" t="s">
        <v>155</v>
      </c>
      <c r="C42" s="5" t="b">
        <f>ISTEXT(#REF!)</f>
        <v>0</v>
      </c>
      <c r="E42" s="9" t="str">
        <f>IF(C42=TRUE,MID(#REF!,1,500), "No declarado")</f>
        <v>No declarado</v>
      </c>
      <c r="J42" s="5" t="s">
        <v>191</v>
      </c>
      <c r="K42" s="5" t="str">
        <f>CONCATENATE(E40,J42,E42,J42,E43,J42,E44,J42,E45,J42,E46,J42,E47,J42,E48,J42,E49,J42,E50,J42,E51,J42,E52,J42,E53)</f>
        <v xml:space="preserve">   /    No declarado   /    No declarado   /    No declarado   /    No declarado   /    No declarado   /    No declarado   /    No declarado   /    No declarado   /    No declarado   /    No declarado   /    No declarado   /    No declarado</v>
      </c>
    </row>
    <row r="43" spans="1:17" s="5" customFormat="1" hidden="1">
      <c r="A43" s="5" t="s">
        <v>156</v>
      </c>
      <c r="C43" s="5" t="b">
        <f>ISTEXT(#REF!)</f>
        <v>0</v>
      </c>
      <c r="E43" s="9" t="str">
        <f>IF(C43=TRUE,MID(#REF!,1,500), "No declarado")</f>
        <v>No declarado</v>
      </c>
      <c r="J43" s="30" t="s">
        <v>132</v>
      </c>
    </row>
    <row r="44" spans="1:17" s="5" customFormat="1" hidden="1">
      <c r="A44" s="5" t="s">
        <v>157</v>
      </c>
      <c r="C44" s="5" t="b">
        <f>ISTEXT(#REF!)</f>
        <v>0</v>
      </c>
      <c r="E44" s="9" t="str">
        <f>IF(C44=TRUE,MID(#REF!,1,500), "No declarado")</f>
        <v>No declarado</v>
      </c>
    </row>
    <row r="45" spans="1:17" s="5" customFormat="1" hidden="1">
      <c r="A45" s="5" t="s">
        <v>158</v>
      </c>
      <c r="C45" s="5" t="b">
        <f>ISTEXT(#REF!)</f>
        <v>0</v>
      </c>
      <c r="E45" s="9" t="str">
        <f>IF(C45=TRUE,MID(#REF!,1,500), "No declarado")</f>
        <v>No declarado</v>
      </c>
    </row>
    <row r="46" spans="1:17" s="5" customFormat="1" hidden="1">
      <c r="A46" s="5" t="s">
        <v>159</v>
      </c>
      <c r="C46" s="5" t="b">
        <f>ISTEXT(#REF!)</f>
        <v>0</v>
      </c>
      <c r="E46" s="9" t="str">
        <f>IF(C46=TRUE,MID(#REF!,1,500), "No declarado")</f>
        <v>No declarado</v>
      </c>
    </row>
    <row r="47" spans="1:17" s="5" customFormat="1" hidden="1">
      <c r="A47" s="5" t="s">
        <v>160</v>
      </c>
      <c r="C47" s="5" t="b">
        <f>ISTEXT(#REF!)</f>
        <v>0</v>
      </c>
      <c r="E47" s="9" t="str">
        <f>IF(C47=TRUE,MID(#REF!,1,500), "No declarado")</f>
        <v>No declarado</v>
      </c>
    </row>
    <row r="48" spans="1:17" s="5" customFormat="1" hidden="1">
      <c r="A48" s="5" t="s">
        <v>161</v>
      </c>
      <c r="C48" s="5" t="b">
        <f>ISTEXT(#REF!)</f>
        <v>0</v>
      </c>
      <c r="E48" s="9" t="str">
        <f>IF(C48=TRUE,MID(#REF!,1,500), "No declarado")</f>
        <v>No declarado</v>
      </c>
    </row>
    <row r="49" spans="1:11" s="5" customFormat="1" hidden="1">
      <c r="A49" s="5" t="s">
        <v>162</v>
      </c>
      <c r="C49" s="5" t="b">
        <f>ISTEXT(#REF!)</f>
        <v>0</v>
      </c>
      <c r="E49" s="9" t="str">
        <f>IF(C49=TRUE,MID(#REF!,1,500), "No declarado")</f>
        <v>No declarado</v>
      </c>
    </row>
    <row r="50" spans="1:11" s="5" customFormat="1" hidden="1">
      <c r="A50" s="5" t="s">
        <v>187</v>
      </c>
      <c r="C50" s="5" t="b">
        <f>ISTEXT(#REF!)</f>
        <v>0</v>
      </c>
      <c r="E50" s="9" t="str">
        <f>IF(C50=TRUE,MID(#REF!,1,500), "No declarado")</f>
        <v>No declarado</v>
      </c>
    </row>
    <row r="51" spans="1:11" s="5" customFormat="1" hidden="1">
      <c r="A51" s="5" t="s">
        <v>188</v>
      </c>
      <c r="C51" s="5" t="b">
        <f>ISTEXT(#REF!)</f>
        <v>0</v>
      </c>
      <c r="E51" s="9" t="str">
        <f>IF(C51=TRUE,MID(#REF!,1,500), "No declarado")</f>
        <v>No declarado</v>
      </c>
    </row>
    <row r="52" spans="1:11" s="5" customFormat="1" hidden="1">
      <c r="A52" s="5" t="s">
        <v>189</v>
      </c>
      <c r="C52" s="5" t="b">
        <f>ISTEXT(#REF!)</f>
        <v>0</v>
      </c>
      <c r="E52" s="9" t="str">
        <f>IF(C52=TRUE,MID(#REF!,1,500), "No declarado")</f>
        <v>No declarado</v>
      </c>
    </row>
    <row r="53" spans="1:11" s="5" customFormat="1" hidden="1">
      <c r="A53" s="5" t="s">
        <v>190</v>
      </c>
      <c r="C53" s="5" t="b">
        <f>ISTEXT(#REF!)</f>
        <v>0</v>
      </c>
      <c r="E53" s="9" t="str">
        <f>IF(C53=TRUE,MID(#REF!,1,500), "No declarado")</f>
        <v>No declarado</v>
      </c>
    </row>
    <row r="54" spans="1:11" s="5" customFormat="1" hidden="1"/>
    <row r="55" spans="1:11" s="5" customFormat="1" hidden="1">
      <c r="A55" s="5" t="s">
        <v>163</v>
      </c>
      <c r="C55" s="5" t="b">
        <f>ISTEXT(#REF!)</f>
        <v>0</v>
      </c>
      <c r="E55" s="9" t="str">
        <f>IF(C55=TRUE,MID(#REF!,1,500), "No declarado")</f>
        <v>No declarado</v>
      </c>
      <c r="K55" s="5" t="str">
        <f>CONCATENATE(E55,J42,E56,J42,E57,J42,E58,J42,E59,J42,E60,J42,E61,J42,E62,J42,E63,J42,E64,J42,E65,J42,E66,J42,E67)</f>
        <v>No declarado   /    No declarado   /    No declarado   /    No declarado   /    No declarado   /    No declarado   /    No declarado   /    No declarado   /    No declarado   /    No declarado   /    No declarado   /    No declarado   /    No declarado</v>
      </c>
    </row>
    <row r="56" spans="1:11" s="5" customFormat="1" hidden="1">
      <c r="A56" s="5" t="s">
        <v>164</v>
      </c>
      <c r="C56" s="5" t="b">
        <f>ISTEXT(#REF!)</f>
        <v>0</v>
      </c>
      <c r="E56" s="9" t="str">
        <f>IF(C56=TRUE,MID(#REF!,1,500), "No declarado")</f>
        <v>No declarado</v>
      </c>
    </row>
    <row r="57" spans="1:11" s="5" customFormat="1" hidden="1">
      <c r="A57" s="5" t="s">
        <v>165</v>
      </c>
      <c r="C57" s="5" t="b">
        <f>ISTEXT(#REF!)</f>
        <v>0</v>
      </c>
      <c r="E57" s="9" t="str">
        <f>IF(C57=TRUE,MID(#REF!,1,500), "No declarado")</f>
        <v>No declarado</v>
      </c>
    </row>
    <row r="58" spans="1:11" s="5" customFormat="1" hidden="1">
      <c r="A58" s="5" t="s">
        <v>166</v>
      </c>
      <c r="C58" s="5" t="b">
        <f>ISTEXT(#REF!)</f>
        <v>0</v>
      </c>
      <c r="E58" s="9" t="str">
        <f>IF(C58=TRUE,MID(#REF!,1,500), "No declarado")</f>
        <v>No declarado</v>
      </c>
    </row>
    <row r="59" spans="1:11" s="5" customFormat="1" hidden="1">
      <c r="A59" s="5" t="s">
        <v>167</v>
      </c>
      <c r="C59" s="5" t="b">
        <f>ISTEXT(#REF!)</f>
        <v>0</v>
      </c>
      <c r="E59" s="9" t="str">
        <f>IF(C59=TRUE,MID(#REF!,1,500), "No declarado")</f>
        <v>No declarado</v>
      </c>
    </row>
    <row r="60" spans="1:11" s="5" customFormat="1" hidden="1">
      <c r="A60" s="5" t="s">
        <v>168</v>
      </c>
      <c r="C60" s="5" t="b">
        <f>ISTEXT(#REF!)</f>
        <v>0</v>
      </c>
      <c r="E60" s="9" t="str">
        <f>IF(C60=TRUE,MID(#REF!,1,500), "No declarado")</f>
        <v>No declarado</v>
      </c>
    </row>
    <row r="61" spans="1:11" s="5" customFormat="1" hidden="1">
      <c r="A61" s="5" t="s">
        <v>169</v>
      </c>
      <c r="C61" s="5" t="b">
        <f>ISTEXT(#REF!)</f>
        <v>0</v>
      </c>
      <c r="E61" s="9" t="str">
        <f>IF(C61=TRUE,MID(#REF!,1,500), "No declarado")</f>
        <v>No declarado</v>
      </c>
      <c r="J61" s="5" t="s">
        <v>191</v>
      </c>
    </row>
    <row r="62" spans="1:11" s="5" customFormat="1" hidden="1">
      <c r="A62" s="5" t="s">
        <v>170</v>
      </c>
      <c r="C62" s="5" t="b">
        <f>ISTEXT(#REF!)</f>
        <v>0</v>
      </c>
      <c r="E62" s="9" t="str">
        <f>IF(C62=TRUE,MID(#REF!,1,500), "No declarado")</f>
        <v>No declarado</v>
      </c>
      <c r="J62" s="30" t="s">
        <v>132</v>
      </c>
    </row>
    <row r="63" spans="1:11" s="5" customFormat="1" hidden="1">
      <c r="A63" s="5" t="s">
        <v>192</v>
      </c>
      <c r="C63" s="5" t="b">
        <f>ISTEXT(#REF!)</f>
        <v>0</v>
      </c>
      <c r="E63" s="9" t="str">
        <f>IF(C63=TRUE,MID(#REF!,1,500), "No declarado")</f>
        <v>No declarado</v>
      </c>
    </row>
    <row r="64" spans="1:11" s="5" customFormat="1" hidden="1">
      <c r="A64" s="5" t="s">
        <v>193</v>
      </c>
      <c r="C64" s="5" t="b">
        <f>ISTEXT(#REF!)</f>
        <v>0</v>
      </c>
      <c r="E64" s="9" t="str">
        <f>IF(C64=TRUE,MID(#REF!,1,500), "No declarado")</f>
        <v>No declarado</v>
      </c>
    </row>
    <row r="65" spans="1:11" s="5" customFormat="1" hidden="1">
      <c r="A65" s="5" t="s">
        <v>194</v>
      </c>
      <c r="C65" s="5" t="b">
        <f>ISTEXT(#REF!)</f>
        <v>0</v>
      </c>
      <c r="E65" s="9" t="str">
        <f>IF(C65=TRUE,MID(#REF!,1,500), "No declarado")</f>
        <v>No declarado</v>
      </c>
    </row>
    <row r="66" spans="1:11" s="5" customFormat="1" hidden="1">
      <c r="A66" s="5" t="s">
        <v>195</v>
      </c>
      <c r="C66" s="5" t="b">
        <f>ISTEXT(#REF!)</f>
        <v>0</v>
      </c>
      <c r="E66" s="9" t="str">
        <f>IF(C66=TRUE,MID(#REF!,1,500), "No declarado")</f>
        <v>No declarado</v>
      </c>
    </row>
    <row r="67" spans="1:11" s="5" customFormat="1" hidden="1">
      <c r="A67" s="5" t="s">
        <v>196</v>
      </c>
      <c r="C67" s="5" t="b">
        <f>ISTEXT(#REF!)</f>
        <v>0</v>
      </c>
      <c r="E67" s="9" t="str">
        <f>IF(C67=TRUE,MID(#REF!,1,500), "No declarado")</f>
        <v>No declarado</v>
      </c>
    </row>
    <row r="68" spans="1:11" s="5" customFormat="1" hidden="1"/>
    <row r="69" spans="1:11" s="5" customFormat="1" hidden="1">
      <c r="A69" s="5" t="s">
        <v>171</v>
      </c>
      <c r="C69" s="5" t="b">
        <f>ISTEXT(#REF!)</f>
        <v>0</v>
      </c>
      <c r="E69" s="9" t="str">
        <f>IF(C69=TRUE,MID(#REF!,1,500), "No declarado")</f>
        <v>No declarado</v>
      </c>
      <c r="K69" s="5" t="str">
        <f>CONCATENATE(E69,J61,E70,J61,E71,J61,E72,J61,E73,J61,E74,J61,E75,J61,E76,J61,E77,J61,E78,J61,E79,J61,E80,J61,E81)</f>
        <v>No declarado   /    No declarado   /    No declarado   /    No declarado   /    No declarado   /    No declarado   /    No declarado   /    No declarado   /    No declarado   /    No declarado   /    No declarado   /    No declarado   /    No declarado</v>
      </c>
    </row>
    <row r="70" spans="1:11" s="5" customFormat="1" hidden="1">
      <c r="A70" s="5" t="s">
        <v>172</v>
      </c>
      <c r="C70" s="5" t="b">
        <f>ISTEXT(#REF!)</f>
        <v>0</v>
      </c>
      <c r="E70" s="9" t="str">
        <f>IF(C70=TRUE,MID(#REF!,1,500), "No declarado")</f>
        <v>No declarado</v>
      </c>
    </row>
    <row r="71" spans="1:11" s="5" customFormat="1" hidden="1">
      <c r="A71" s="5" t="s">
        <v>173</v>
      </c>
      <c r="C71" s="5" t="b">
        <f>ISTEXT(#REF!)</f>
        <v>0</v>
      </c>
      <c r="E71" s="9" t="str">
        <f>IF(C71=TRUE,MID(#REF!,1,500), "No declarado")</f>
        <v>No declarado</v>
      </c>
    </row>
    <row r="72" spans="1:11" s="5" customFormat="1" hidden="1">
      <c r="A72" s="5" t="s">
        <v>174</v>
      </c>
      <c r="C72" s="5" t="b">
        <f>ISTEXT(#REF!)</f>
        <v>0</v>
      </c>
      <c r="E72" s="9" t="str">
        <f>IF(C72=TRUE,MID(#REF!,1,500), "No declarado")</f>
        <v>No declarado</v>
      </c>
    </row>
    <row r="73" spans="1:11" s="5" customFormat="1" hidden="1">
      <c r="A73" s="5" t="s">
        <v>175</v>
      </c>
      <c r="C73" s="5" t="b">
        <f>ISTEXT(#REF!)</f>
        <v>0</v>
      </c>
      <c r="E73" s="9" t="str">
        <f>IF(C73=TRUE,MID(#REF!,1,500), "No declarado")</f>
        <v>No declarado</v>
      </c>
    </row>
    <row r="74" spans="1:11" s="5" customFormat="1" hidden="1">
      <c r="A74" s="5" t="s">
        <v>176</v>
      </c>
      <c r="C74" s="5" t="b">
        <f>ISTEXT(#REF!)</f>
        <v>0</v>
      </c>
      <c r="E74" s="9" t="str">
        <f>IF(C74=TRUE,MID(#REF!,1,500), "No declarado")</f>
        <v>No declarado</v>
      </c>
    </row>
    <row r="75" spans="1:11" s="5" customFormat="1" hidden="1">
      <c r="A75" s="5" t="s">
        <v>177</v>
      </c>
      <c r="C75" s="5" t="b">
        <f>ISTEXT(#REF!)</f>
        <v>0</v>
      </c>
      <c r="E75" s="9" t="str">
        <f>IF(C75=TRUE,MID(#REF!,1,500), "No declarado")</f>
        <v>No declarado</v>
      </c>
    </row>
    <row r="76" spans="1:11" s="5" customFormat="1" hidden="1">
      <c r="A76" s="5" t="s">
        <v>178</v>
      </c>
      <c r="C76" s="5" t="b">
        <f>ISTEXT(#REF!)</f>
        <v>0</v>
      </c>
      <c r="E76" s="9" t="str">
        <f>IF(C76=TRUE,MID(#REF!,1,500), "No declarado")</f>
        <v>No declarado</v>
      </c>
    </row>
    <row r="77" spans="1:11" s="5" customFormat="1" hidden="1">
      <c r="A77" s="5" t="s">
        <v>197</v>
      </c>
      <c r="C77" s="5" t="b">
        <f>ISTEXT(#REF!)</f>
        <v>0</v>
      </c>
      <c r="E77" s="9" t="str">
        <f>IF(C77=TRUE,MID(#REF!,1,500), "No declarado")</f>
        <v>No declarado</v>
      </c>
    </row>
    <row r="78" spans="1:11" s="5" customFormat="1" hidden="1">
      <c r="A78" s="5" t="s">
        <v>198</v>
      </c>
      <c r="C78" s="5" t="b">
        <f>ISTEXT(#REF!)</f>
        <v>0</v>
      </c>
      <c r="E78" s="9" t="str">
        <f>IF(C78=TRUE,MID(#REF!,1,500), "No declarado")</f>
        <v>No declarado</v>
      </c>
    </row>
    <row r="79" spans="1:11" s="5" customFormat="1" hidden="1">
      <c r="A79" s="5" t="s">
        <v>199</v>
      </c>
      <c r="C79" s="5" t="b">
        <f>ISTEXT(#REF!)</f>
        <v>0</v>
      </c>
      <c r="E79" s="9" t="str">
        <f>IF(C79=TRUE,MID(#REF!,1,500), "No declarado")</f>
        <v>No declarado</v>
      </c>
    </row>
    <row r="80" spans="1:11" s="5" customFormat="1" hidden="1">
      <c r="A80" s="5" t="s">
        <v>200</v>
      </c>
      <c r="C80" s="5" t="b">
        <f>ISTEXT(#REF!)</f>
        <v>0</v>
      </c>
      <c r="E80" s="9" t="str">
        <f>IF(C80=TRUE,MID(#REF!,1,500), "No declarado")</f>
        <v>No declarado</v>
      </c>
      <c r="J80" s="5" t="s">
        <v>191</v>
      </c>
    </row>
    <row r="81" spans="1:15" s="5" customFormat="1" hidden="1">
      <c r="A81" s="5" t="s">
        <v>201</v>
      </c>
      <c r="C81" s="5" t="b">
        <f>ISTEXT(#REF!)</f>
        <v>0</v>
      </c>
      <c r="E81" s="9" t="str">
        <f>IF(C81=TRUE,MID(#REF!,1,500), "No declarado")</f>
        <v>No declarado</v>
      </c>
      <c r="J81" s="30" t="s">
        <v>132</v>
      </c>
    </row>
    <row r="82" spans="1:15" s="5" customFormat="1" hidden="1">
      <c r="A82" s="101" t="s">
        <v>513</v>
      </c>
      <c r="B82" s="101"/>
      <c r="C82" s="101"/>
    </row>
    <row r="83" spans="1:15" s="5" customFormat="1" hidden="1">
      <c r="A83" s="5" t="s">
        <v>179</v>
      </c>
      <c r="C83" s="5" t="b">
        <f>ISTEXT(#REF!)</f>
        <v>0</v>
      </c>
      <c r="E83" s="9" t="str">
        <f>IF(C83=TRUE,MID(#REF!,1,500), "No declarado")</f>
        <v>No declarado</v>
      </c>
      <c r="K83" s="5" t="str">
        <f>CONCATENATE(E83,J80,E84,J80,E85,J80,E86,J80,E87,J80,E88,J80,E89,J80,E90,J80,E91,J80,E92,J80,E93,J80,E94,J80,E95)</f>
        <v>No declarado   /    No declarado   /    No declarado   /    No declarado   /    No declarado   /    No declarado   /    No declarado   /    No declarado   /    No declarado   /    No declarado   /    No declarado   /    No declarado   /    No declarado</v>
      </c>
    </row>
    <row r="84" spans="1:15" s="5" customFormat="1" hidden="1">
      <c r="A84" s="5" t="s">
        <v>180</v>
      </c>
      <c r="C84" s="5" t="b">
        <f>ISTEXT(#REF!)</f>
        <v>0</v>
      </c>
      <c r="E84" s="9" t="str">
        <f>IF(C84=TRUE,MID(#REF!,1,500), "No declarado")</f>
        <v>No declarado</v>
      </c>
    </row>
    <row r="85" spans="1:15" s="5" customFormat="1" hidden="1">
      <c r="A85" s="5" t="s">
        <v>181</v>
      </c>
      <c r="C85" s="5" t="b">
        <f>ISTEXT(#REF!)</f>
        <v>0</v>
      </c>
      <c r="E85" s="9" t="str">
        <f>IF(C85=TRUE,MID(#REF!,1,500), "No declarado")</f>
        <v>No declarado</v>
      </c>
    </row>
    <row r="86" spans="1:15" s="5" customFormat="1" hidden="1">
      <c r="A86" s="5" t="s">
        <v>182</v>
      </c>
      <c r="C86" s="5" t="b">
        <f>ISTEXT(#REF!)</f>
        <v>0</v>
      </c>
      <c r="E86" s="9" t="str">
        <f>IF(C86=TRUE,MID(#REF!,1,500), "No declarado")</f>
        <v>No declarado</v>
      </c>
    </row>
    <row r="87" spans="1:15" s="5" customFormat="1" hidden="1">
      <c r="A87" s="5" t="s">
        <v>183</v>
      </c>
      <c r="C87" s="5" t="b">
        <f>ISTEXT(#REF!)</f>
        <v>0</v>
      </c>
      <c r="E87" s="9" t="str">
        <f>IF(C87=TRUE,MID(#REF!,1,500), "No declarado")</f>
        <v>No declarado</v>
      </c>
    </row>
    <row r="88" spans="1:15" s="5" customFormat="1" hidden="1">
      <c r="A88" s="5" t="s">
        <v>184</v>
      </c>
      <c r="C88" s="5" t="b">
        <f>ISTEXT(#REF!)</f>
        <v>0</v>
      </c>
      <c r="E88" s="9" t="str">
        <f>IF(C88=TRUE,MID(#REF!,1,500), "No declarado")</f>
        <v>No declarado</v>
      </c>
    </row>
    <row r="89" spans="1:15" s="5" customFormat="1" hidden="1">
      <c r="A89" s="5" t="s">
        <v>185</v>
      </c>
      <c r="C89" s="5" t="b">
        <v>0</v>
      </c>
      <c r="E89" s="9" t="str">
        <f>IF(C89=TRUE,MID(#REF!,1,500), "No declarado")</f>
        <v>No declarado</v>
      </c>
    </row>
    <row r="90" spans="1:15" s="5" customFormat="1" hidden="1">
      <c r="A90" s="5" t="s">
        <v>186</v>
      </c>
      <c r="C90" s="5" t="b">
        <v>0</v>
      </c>
      <c r="E90" s="9" t="str">
        <f>IF(C90=TRUE,MID(#REF!,1,500), "No declarado")</f>
        <v>No declarado</v>
      </c>
    </row>
    <row r="91" spans="1:15" s="5" customFormat="1" hidden="1">
      <c r="A91" s="5" t="s">
        <v>202</v>
      </c>
      <c r="C91" s="5" t="b">
        <v>0</v>
      </c>
      <c r="E91" s="9" t="str">
        <f>IF(C91=TRUE,MID(#REF!,1,500), "No declarado")</f>
        <v>No declarado</v>
      </c>
    </row>
    <row r="92" spans="1:15" s="5" customFormat="1" hidden="1">
      <c r="A92" s="5" t="s">
        <v>203</v>
      </c>
      <c r="C92" s="5" t="b">
        <v>0</v>
      </c>
      <c r="E92" s="9" t="str">
        <f>IF(C92=TRUE,MID(#REF!,1,500), "No declarado")</f>
        <v>No declarado</v>
      </c>
    </row>
    <row r="93" spans="1:15" s="5" customFormat="1" hidden="1">
      <c r="A93" s="5" t="s">
        <v>204</v>
      </c>
      <c r="C93" s="5" t="b">
        <v>0</v>
      </c>
      <c r="E93" s="9" t="str">
        <f>IF(C93=TRUE,MID(#REF!,1,500), "No declarado")</f>
        <v>No declarado</v>
      </c>
    </row>
    <row r="94" spans="1:15" s="5" customFormat="1" hidden="1">
      <c r="A94" s="5" t="s">
        <v>205</v>
      </c>
      <c r="C94" s="5" t="b">
        <f>ISTEXT(#REF!)</f>
        <v>0</v>
      </c>
      <c r="E94" s="9" t="str">
        <f>IF(C94=TRUE,MID(#REF!,1,500), "No declarado")</f>
        <v>No declarado</v>
      </c>
    </row>
    <row r="95" spans="1:15" s="5" customFormat="1" hidden="1">
      <c r="A95" s="5" t="s">
        <v>206</v>
      </c>
      <c r="C95" s="5" t="b">
        <f>ISTEXT(#REF!)</f>
        <v>0</v>
      </c>
      <c r="E95" s="9" t="str">
        <f>IF(C95=TRUE,MID(#REF!,1,500), "No declarado")</f>
        <v>No declarado</v>
      </c>
    </row>
    <row r="96" spans="1:15" s="5" customFormat="1" hidden="1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1:15" s="5" customFormat="1" hidden="1">
      <c r="A97" s="44" t="s">
        <v>207</v>
      </c>
      <c r="C97" s="5" t="b">
        <f>ISTEXT(#REF!)</f>
        <v>0</v>
      </c>
      <c r="E97" s="9" t="str">
        <f>IF(C97=TRUE,MID(#REF!,1,500), "No declarado")</f>
        <v>No declarado</v>
      </c>
    </row>
    <row r="98" spans="1:15" s="5" customFormat="1" ht="15.75" hidden="1" customHeight="1">
      <c r="A98" s="45"/>
      <c r="B98" s="79"/>
      <c r="C98" s="79"/>
      <c r="D98" s="79"/>
      <c r="E98" s="24"/>
      <c r="F98" s="79"/>
      <c r="G98" s="79"/>
      <c r="H98" s="79"/>
      <c r="I98" s="79"/>
      <c r="J98" s="79"/>
      <c r="K98" s="79"/>
      <c r="L98" s="79"/>
      <c r="M98" s="79"/>
      <c r="N98" s="79"/>
      <c r="O98" s="79"/>
    </row>
    <row r="99" spans="1:15" s="5" customFormat="1" ht="15.75" hidden="1" customHeight="1">
      <c r="A99" s="44"/>
      <c r="B99" s="6"/>
      <c r="C99" s="6"/>
      <c r="D99" s="6"/>
      <c r="E99" s="25"/>
      <c r="F99" s="6"/>
      <c r="G99" s="6"/>
      <c r="H99" s="6" t="s">
        <v>426</v>
      </c>
      <c r="I99" s="6">
        <v>1</v>
      </c>
      <c r="J99" s="6" t="str">
        <f>CONCATENATE(I99,H100,E100)</f>
        <v>1     No declarado</v>
      </c>
      <c r="K99" s="6"/>
      <c r="L99" s="6"/>
      <c r="M99" s="6"/>
      <c r="N99" s="6"/>
      <c r="O99" s="6"/>
    </row>
    <row r="100" spans="1:15" s="5" customFormat="1" ht="15.75" hidden="1" customHeight="1">
      <c r="A100" s="44" t="s">
        <v>208</v>
      </c>
      <c r="C100" s="5" t="b">
        <f>ISTEXT(E28)</f>
        <v>0</v>
      </c>
      <c r="E100" s="9" t="str">
        <f>IF(C100=TRUE,MID(E28,1,500), "No declarado")</f>
        <v>No declarado</v>
      </c>
      <c r="H100" s="32" t="s">
        <v>137</v>
      </c>
      <c r="I100" s="5">
        <v>2</v>
      </c>
      <c r="J100" s="6" t="str">
        <f>CONCATENATE(I100,H101,E101)</f>
        <v>2      No declarado</v>
      </c>
    </row>
    <row r="101" spans="1:15" s="5" customFormat="1" ht="15.75" hidden="1" customHeight="1">
      <c r="A101" s="44" t="s">
        <v>209</v>
      </c>
      <c r="C101" s="5" t="b">
        <f>ISTEXT(E29)</f>
        <v>0</v>
      </c>
      <c r="E101" s="9" t="str">
        <f>IF(C101=TRUE,MID(E29,1,500), "No declarado")</f>
        <v>No declarado</v>
      </c>
      <c r="H101" s="84" t="s">
        <v>132</v>
      </c>
      <c r="I101" s="5">
        <v>3</v>
      </c>
      <c r="J101" s="6" t="str">
        <f>CONCATENATE(I101,H100,E102)</f>
        <v>3     No declarado</v>
      </c>
    </row>
    <row r="102" spans="1:15" s="5" customFormat="1" ht="15.75" hidden="1" customHeight="1">
      <c r="A102" s="44" t="s">
        <v>210</v>
      </c>
      <c r="C102" s="5" t="b">
        <f>ISTEXT(E30)</f>
        <v>0</v>
      </c>
      <c r="E102" s="9" t="str">
        <f>IF(C102=TRUE,MID(E30,1,500), "No declarado")</f>
        <v>No declarado</v>
      </c>
      <c r="H102" s="84" t="s">
        <v>60</v>
      </c>
      <c r="I102" s="5">
        <v>4</v>
      </c>
      <c r="J102" s="6" t="str">
        <f>CONCATENATE(I102,H100,E103)</f>
        <v>4     No declarado</v>
      </c>
    </row>
    <row r="103" spans="1:15" s="5" customFormat="1" ht="15.75" hidden="1" customHeight="1">
      <c r="A103" s="44" t="s">
        <v>211</v>
      </c>
      <c r="C103" s="5" t="b">
        <f>ISTEXT(E31)</f>
        <v>0</v>
      </c>
      <c r="E103" s="9" t="str">
        <f>IF(C103=TRUE,MID(E31,1,500), "No declarado")</f>
        <v>No declarado</v>
      </c>
      <c r="I103" s="5">
        <v>5</v>
      </c>
      <c r="J103" s="6" t="str">
        <f>CONCATENATE(I103,H100,E104)</f>
        <v>5     No declarado</v>
      </c>
    </row>
    <row r="104" spans="1:15" s="5" customFormat="1" ht="15.75" hidden="1" customHeight="1">
      <c r="A104" s="44" t="s">
        <v>212</v>
      </c>
      <c r="C104" s="5" t="b">
        <f>ISTEXT(E32)</f>
        <v>0</v>
      </c>
      <c r="E104" s="9" t="str">
        <f>IF(C104=TRUE,MID(E32,1,500), "No declarado")</f>
        <v>No declarado</v>
      </c>
    </row>
    <row r="105" spans="1:15" s="5" customFormat="1" ht="15.75" hidden="1" customHeight="1">
      <c r="A105" s="44"/>
      <c r="E105" s="9"/>
    </row>
    <row r="106" spans="1:15" s="5" customFormat="1" ht="15.75" hidden="1" customHeight="1">
      <c r="A106" s="44" t="s">
        <v>213</v>
      </c>
      <c r="C106" s="5" t="b">
        <f>ISTEXT(K28)</f>
        <v>0</v>
      </c>
      <c r="E106" s="9" t="str">
        <f>IF(C106=TRUE,MID(K28,1,500), "No declarado")</f>
        <v>No declarado</v>
      </c>
    </row>
    <row r="107" spans="1:15" s="5" customFormat="1" ht="15.75" hidden="1" customHeight="1">
      <c r="A107" s="44" t="s">
        <v>214</v>
      </c>
      <c r="C107" s="5" t="b">
        <f>ISTEXT(K29)</f>
        <v>0</v>
      </c>
      <c r="E107" s="9" t="str">
        <f>IF(C107=TRUE,MID(K29,1,500), "No declarado")</f>
        <v>No declarado</v>
      </c>
    </row>
    <row r="108" spans="1:15" s="5" customFormat="1" ht="15.75" hidden="1" customHeight="1">
      <c r="A108" s="44" t="s">
        <v>215</v>
      </c>
      <c r="C108" s="5" t="b">
        <f>ISTEXT(K30)</f>
        <v>0</v>
      </c>
      <c r="E108" s="9" t="str">
        <f>IF(C108=TRUE,MID(K30,1,500), "No declarado")</f>
        <v>No declarado</v>
      </c>
    </row>
    <row r="109" spans="1:15" s="5" customFormat="1" ht="15.75" hidden="1" customHeight="1">
      <c r="A109" s="44" t="s">
        <v>216</v>
      </c>
      <c r="C109" s="5" t="b">
        <f>ISTEXT(K31)</f>
        <v>0</v>
      </c>
      <c r="E109" s="9" t="str">
        <f>IF(C109=TRUE,MID(K31,1,500), "No declarado")</f>
        <v>No declarado</v>
      </c>
      <c r="J109" s="5" t="str">
        <f>CONCATENATE(E106,H100,E107,H100,E108,H100,E109,H100,E110)</f>
        <v>No declarado     No declarado     No declarado     No declarado     No declarado</v>
      </c>
    </row>
    <row r="110" spans="1:15" s="5" customFormat="1" ht="15.75" hidden="1" customHeight="1">
      <c r="A110" s="44" t="s">
        <v>217</v>
      </c>
      <c r="C110" s="5" t="b">
        <f>ISTEXT(K32)</f>
        <v>0</v>
      </c>
      <c r="E110" s="9" t="str">
        <f>IF(C110=TRUE,MID(K32,1,500), "No declarado")</f>
        <v>No declarado</v>
      </c>
    </row>
    <row r="111" spans="1:15" s="5" customFormat="1" hidden="1">
      <c r="E111" s="31" t="s">
        <v>134</v>
      </c>
      <c r="K111" s="31" t="s">
        <v>134</v>
      </c>
    </row>
    <row r="112" spans="1:15" s="5" customFormat="1" hidden="1">
      <c r="E112" s="5" t="str">
        <f>CONCATENATE(E28,E111,E29,E111,E30,E111,E31,E111,E32)</f>
        <v xml:space="preserve">                            </v>
      </c>
      <c r="K112" s="5" t="str">
        <f>CONCATENATE(K28,K111,K29,K111,K30,K111,K31,K111,K32)</f>
        <v xml:space="preserve">                            </v>
      </c>
    </row>
    <row r="113" spans="1:18" s="5" customFormat="1" hidden="1">
      <c r="B113" s="8"/>
      <c r="E113" s="5" t="str">
        <f>MID(E28,2,2)</f>
        <v/>
      </c>
      <c r="F113" s="5" t="e">
        <f>_Sid55</f>
        <v>#NAME?</v>
      </c>
    </row>
    <row r="114" spans="1:18" s="5" customFormat="1" hidden="1">
      <c r="B114" s="617"/>
      <c r="C114" s="617"/>
      <c r="D114" s="617"/>
      <c r="E114" s="617"/>
      <c r="F114" s="617"/>
      <c r="G114" s="617"/>
      <c r="H114" s="617"/>
      <c r="I114" s="617"/>
      <c r="J114" s="617"/>
      <c r="K114" s="617"/>
      <c r="L114" s="617"/>
      <c r="M114" s="617"/>
      <c r="N114" s="617"/>
      <c r="O114" s="617"/>
      <c r="P114" s="617"/>
      <c r="Q114" s="617"/>
      <c r="R114" s="617"/>
    </row>
    <row r="115" spans="1:18" s="5" customFormat="1" hidden="1">
      <c r="B115" s="617"/>
      <c r="C115" s="617"/>
      <c r="D115" s="617"/>
      <c r="E115" s="617"/>
      <c r="F115" s="617"/>
      <c r="G115" s="617"/>
      <c r="H115" s="617"/>
      <c r="I115" s="617"/>
      <c r="J115" s="617"/>
      <c r="K115" s="617"/>
      <c r="L115" s="617"/>
      <c r="M115" s="617"/>
      <c r="N115" s="617"/>
      <c r="O115" s="617"/>
      <c r="P115" s="617"/>
      <c r="Q115" s="617"/>
      <c r="R115" s="617"/>
    </row>
    <row r="116" spans="1:18" s="5" customFormat="1" hidden="1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</row>
    <row r="117" spans="1:18" s="5" customFormat="1" hidden="1">
      <c r="A117" s="5">
        <v>3.5</v>
      </c>
    </row>
    <row r="118" spans="1:18" s="5" customFormat="1" hidden="1">
      <c r="C118" s="5">
        <v>0</v>
      </c>
      <c r="E118" s="5" t="str">
        <f>IF(C118=2, "Pasa       a        4.2", "Especifique")</f>
        <v>Especifique</v>
      </c>
      <c r="G118" s="73" t="str">
        <f>IF(C118=1,"Sí","No")</f>
        <v>No</v>
      </c>
      <c r="H118" s="31" t="str">
        <f>IF(C118=0,"No declarado",MID(G118,1,2))</f>
        <v>No declarado</v>
      </c>
    </row>
    <row r="119" spans="1:18" s="5" customFormat="1" hidden="1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</row>
    <row r="120" spans="1:18" s="5" customFormat="1" hidden="1">
      <c r="A120" s="5">
        <v>3.6</v>
      </c>
      <c r="C120" s="5">
        <v>0</v>
      </c>
      <c r="E120" s="5" t="str">
        <f>IF(C120=2, "Pase a la siguiente página ", "Especifique")</f>
        <v>Especifique</v>
      </c>
      <c r="G120" s="5" t="str">
        <f>IF(C120=1,"Sí","No")</f>
        <v>No</v>
      </c>
      <c r="H120" s="31" t="str">
        <f>IF(C120=0,"No declarado",MID(G120,1,2))</f>
        <v>No declarado</v>
      </c>
    </row>
    <row r="121" spans="1:18" s="5" customFormat="1" hidden="1">
      <c r="C121" s="5" t="b">
        <v>0</v>
      </c>
      <c r="E121" s="5" t="str">
        <f>IF(C121=TRUE,"Pasa a la siguiente página"," ")</f>
        <v xml:space="preserve"> </v>
      </c>
    </row>
    <row r="122" spans="1:18" s="5" customFormat="1" hidden="1"/>
    <row r="123" spans="1:18" s="5" customFormat="1" hidden="1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</row>
    <row r="124" spans="1:18" s="5" customFormat="1" hidden="1"/>
    <row r="125" spans="1:18" s="5" customFormat="1" hidden="1"/>
    <row r="126" spans="1:18" hidden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idden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idden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idden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idden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idden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idden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idden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idden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idden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idden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idden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idden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idden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idden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idden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idden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idden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idden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idden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idden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idden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idden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idden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idden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idden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idden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idden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idden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idden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idden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idden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idden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idden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idden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idden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idden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idden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idden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idden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idden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idden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idden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idden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idden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idden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idden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idden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idden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idden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idden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idden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idden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idden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idden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idden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6"/>
      <c r="L181" s="107"/>
      <c r="M181" s="5"/>
      <c r="N181" s="5"/>
      <c r="O181" s="5"/>
      <c r="P181" s="5"/>
      <c r="Q181" s="5"/>
      <c r="R181" s="5"/>
    </row>
    <row r="182" spans="1:18" hidden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6"/>
      <c r="L182" s="107"/>
      <c r="M182" s="5"/>
      <c r="N182" s="5"/>
      <c r="O182" s="5"/>
      <c r="P182" s="5"/>
      <c r="Q182" s="5"/>
      <c r="R182" s="5"/>
    </row>
    <row r="183" spans="1:18" hidden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6"/>
      <c r="L183" s="107"/>
      <c r="M183" s="5"/>
      <c r="N183" s="5"/>
      <c r="O183" s="5"/>
      <c r="P183" s="5"/>
      <c r="Q183" s="5"/>
      <c r="R183" s="5"/>
    </row>
    <row r="184" spans="1:18" hidden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6"/>
      <c r="L184" s="107"/>
      <c r="M184" s="5"/>
      <c r="N184" s="5"/>
      <c r="O184" s="5"/>
      <c r="P184" s="5"/>
      <c r="Q184" s="5"/>
      <c r="R184" s="5"/>
    </row>
    <row r="185" spans="1:18" hidden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6"/>
      <c r="L185" s="107"/>
      <c r="M185" s="5"/>
      <c r="N185" s="5"/>
      <c r="O185" s="5"/>
      <c r="P185" s="5"/>
      <c r="Q185" s="5"/>
      <c r="R185" s="5"/>
    </row>
    <row r="186" spans="1:18" hidden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6"/>
      <c r="L186" s="107"/>
      <c r="M186" s="5"/>
      <c r="N186" s="5"/>
      <c r="O186" s="5"/>
      <c r="P186" s="5"/>
      <c r="Q186" s="5"/>
      <c r="R186" s="5"/>
    </row>
    <row r="187" spans="1:18" hidden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6"/>
      <c r="L187" s="107"/>
      <c r="M187" s="5"/>
      <c r="N187" s="5"/>
      <c r="O187" s="5"/>
      <c r="P187" s="5"/>
      <c r="Q187" s="5"/>
      <c r="R187" s="5"/>
    </row>
    <row r="188" spans="1:18" hidden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6"/>
      <c r="L188" s="107"/>
      <c r="M188" s="5"/>
      <c r="N188" s="5"/>
      <c r="O188" s="5"/>
      <c r="P188" s="5"/>
      <c r="Q188" s="5"/>
      <c r="R188" s="5"/>
    </row>
    <row r="189" spans="1:18" hidden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6"/>
      <c r="L189" s="107"/>
      <c r="M189" s="5"/>
      <c r="N189" s="5"/>
      <c r="O189" s="5"/>
      <c r="P189" s="5"/>
      <c r="Q189" s="5"/>
      <c r="R189" s="5"/>
    </row>
    <row r="190" spans="1:18" hidden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6"/>
      <c r="L190" s="107"/>
      <c r="M190" s="5"/>
      <c r="N190" s="5"/>
      <c r="O190" s="5"/>
      <c r="P190" s="5"/>
      <c r="Q190" s="5"/>
      <c r="R190" s="5"/>
    </row>
    <row r="191" spans="1:18" hidden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6"/>
      <c r="L191" s="107"/>
      <c r="M191" s="5"/>
      <c r="N191" s="5"/>
      <c r="O191" s="5"/>
      <c r="P191" s="5"/>
      <c r="Q191" s="5"/>
      <c r="R191" s="5"/>
    </row>
    <row r="192" spans="1:18" hidden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6"/>
      <c r="L192" s="107"/>
      <c r="M192" s="5"/>
      <c r="N192" s="5"/>
      <c r="O192" s="5"/>
      <c r="P192" s="5"/>
      <c r="Q192" s="5"/>
      <c r="R192" s="5"/>
    </row>
    <row r="193" spans="1:18" hidden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6"/>
      <c r="L193" s="107"/>
      <c r="M193" s="5"/>
      <c r="N193" s="5"/>
      <c r="O193" s="5"/>
      <c r="P193" s="5"/>
      <c r="Q193" s="5"/>
      <c r="R193" s="5"/>
    </row>
    <row r="194" spans="1:18" hidden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idden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idden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idden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idden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idden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idden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idden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idden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idden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idden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idden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idden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idden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idden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idden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idden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idden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idden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idden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idden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idden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idden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idden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idden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idden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idden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idden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idden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idden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idden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idden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idden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idden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idden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idden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idden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idden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idden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idden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idden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idden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idden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idden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idden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idden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idden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idden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idden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idden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idden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idden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idden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idden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idden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idden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idden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idden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idden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idden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idden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idden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idden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idden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idden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idden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idden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idden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idden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idden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idden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idden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idden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idden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idden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idden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idden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idden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idden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idden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idden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idden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idden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idden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idden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idden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idden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idden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idden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idden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idden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idden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idden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idden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idden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idden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idden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idden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idden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idden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idden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idden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idden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idden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idden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idden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idden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idden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idden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idden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idden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idden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idden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idden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idden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idden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idden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idden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idden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idden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idden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idden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idden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idden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idden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idden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idden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idden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idden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idden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idden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idden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idden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idden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idden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idden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idden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idden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idden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idden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idden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idden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idden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idden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idden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idden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idden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idden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idden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idden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idden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idden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idden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idden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idden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idden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idden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idden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idden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idden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idden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idden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idden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idden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idden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idden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idden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idden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idden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idden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idden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idden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idden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idden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idden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idden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idden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idden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idden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idden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idden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idden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idden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idden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idden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idden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idden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idden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idden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idden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idden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idden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idden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idden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idden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idden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idden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idden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idden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idden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idden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idden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idden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idden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idden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idden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idden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idden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idden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idden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idden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idden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idden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idden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idden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idden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idden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idden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idden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idden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idden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idden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idden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idden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idden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idden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idden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idden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idden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idden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idden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idden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idden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idden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idden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idden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idden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idden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idden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idden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idden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idden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idden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idden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idden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idden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idden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idden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idden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idden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idden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idden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idden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idden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idden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idden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idden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idden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idden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idden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idden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idden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idden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idden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idden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idden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idden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idden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idden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hidden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idden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hidden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hidden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idden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hidden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hidden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hidden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hidden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idden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idden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idden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idden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hidden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hidden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idden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hidden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hidden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hidden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hidden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hidden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idden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idden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idden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hidden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hidden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hidden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hidden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idden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hidden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hidden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hidden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hidden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hidden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hidden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idden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hidden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idden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idden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idden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hidden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hidden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idden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idden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idden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idden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hidden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hidden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hidden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idden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hidden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hidden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hidden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hidden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hidden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hidden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hidden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hidden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hidden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hidden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hidden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hidden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hidden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hidden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idden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hidden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hidden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hidden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idden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idden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idden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hidden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hidden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hidden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hidden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hidden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hidden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hidden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hidden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hidden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hidden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hidden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hidden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hidden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hidden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hidden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hidden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hidden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hidden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idden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hidden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hidden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idden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idden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hidden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idden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idden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hidden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hidden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hidden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hidden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hidden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hidden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hidden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hidden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hidden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hidden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hidden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hidden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hidden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hidden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hidden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hidden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hidden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hidden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hidden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hidden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hidden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hidden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hidden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hidden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idden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hidden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hidden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hidden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hidden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hidden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hidden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hidden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hidden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hidden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hidden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hidden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hidden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hidden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hidden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hidden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hidden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hidden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hidden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idden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idden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idden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idden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idden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hidden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hidden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hidden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hidden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hidden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idden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idden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hidden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idden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hidden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hidden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hidden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hidden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hidden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hidden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hidden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hidden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hidden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hidden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hidden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hidden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hidden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hidden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hidden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hidden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hidden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hidden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hidden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hidden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hidden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hidden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hidden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hidden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hidden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hidden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hidden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hidden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hidden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hidden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hidden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hidden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hidden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hidden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hidden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hidden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hidden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hidden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hidden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hidden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hidden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hidden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idden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hidden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hidden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idden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hidden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hidden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hidden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hidden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hidden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hidden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hidden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hidden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hidden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hidden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hidden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hidden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hidden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hidden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hidden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hidden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hidden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hidden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hidden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hidden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hidden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hidden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hidden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hidden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hidden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hidden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hidden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hidden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hidden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idden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idden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idden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idden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hidden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hidden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hidden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hidden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hidden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hidden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hidden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hidden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hidden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hidden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hidden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hidden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hidden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hidden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hidden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hidden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hidden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hidden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hidden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hidden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hidden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hidden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hidden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hidden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hidden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hidden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hidden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hidden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hidden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hidden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hidden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hidden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hidden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hidden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hidden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hidden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hidden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hidden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hidden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hidden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hidden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hidden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hidden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hidden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hidden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hidden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hidden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hidden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hidden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hidden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hidden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  <row r="747" spans="1:18" hidden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</row>
    <row r="748" spans="1:18" hidden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</row>
    <row r="749" spans="1:18" hidden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</row>
    <row r="750" spans="1:18" hidden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</row>
    <row r="751" spans="1:18" hidden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</row>
    <row r="752" spans="1:18" hidden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</row>
    <row r="753" spans="1:18" hidden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</row>
    <row r="754" spans="1:18" hidden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</row>
    <row r="755" spans="1:18" hidden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</row>
    <row r="756" spans="1:18" hidden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</row>
    <row r="757" spans="1:18" hidden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</row>
    <row r="758" spans="1:18" hidden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</row>
    <row r="759" spans="1:18" hidden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</row>
    <row r="760" spans="1:18" hidden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</row>
    <row r="761" spans="1:18" hidden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</row>
    <row r="762" spans="1:18" hidden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</row>
    <row r="763" spans="1:18" hidden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</row>
    <row r="764" spans="1:18" hidden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</row>
    <row r="765" spans="1:18" hidden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</row>
    <row r="766" spans="1:18" hidden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</row>
    <row r="767" spans="1:18" hidden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</row>
    <row r="768" spans="1:18" hidden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</row>
    <row r="769" spans="1:18" hidden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</row>
    <row r="770" spans="1:18" hidden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</row>
    <row r="771" spans="1:18" hidden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</row>
    <row r="772" spans="1:18" hidden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</row>
    <row r="773" spans="1:18" hidden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</row>
    <row r="774" spans="1:18" hidden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</row>
    <row r="775" spans="1:18" hidden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</row>
    <row r="776" spans="1:18" hidden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</row>
    <row r="777" spans="1:18" hidden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</row>
    <row r="778" spans="1:18" hidden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</row>
    <row r="779" spans="1:18" hidden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</row>
    <row r="780" spans="1:18" hidden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</row>
    <row r="781" spans="1:18" hidden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</row>
    <row r="782" spans="1:18" hidden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</row>
    <row r="783" spans="1:18" hidden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</row>
    <row r="784" spans="1:18" hidden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</row>
    <row r="785" spans="1:18" hidden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</row>
    <row r="786" spans="1:18" hidden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</row>
    <row r="787" spans="1:18" hidden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</row>
    <row r="788" spans="1:18" hidden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</row>
    <row r="789" spans="1:18" hidden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</row>
    <row r="790" spans="1:18" hidden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</row>
    <row r="791" spans="1:18" hidden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</row>
    <row r="792" spans="1:18" hidden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</row>
    <row r="793" spans="1:18" hidden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</row>
    <row r="794" spans="1:18" hidden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</row>
    <row r="795" spans="1:18" hidden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</row>
    <row r="796" spans="1:18" hidden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</row>
    <row r="797" spans="1:18" hidden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</row>
    <row r="798" spans="1:18" hidden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</row>
    <row r="799" spans="1:18" hidden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</row>
    <row r="800" spans="1:18" hidden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</row>
    <row r="801" spans="1:18" hidden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</row>
    <row r="802" spans="1:18" hidden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</row>
    <row r="803" spans="1:18" hidden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</row>
    <row r="804" spans="1:18" hidden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</row>
    <row r="805" spans="1:18" hidden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</row>
    <row r="806" spans="1:18" hidden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</row>
    <row r="807" spans="1:18" hidden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</row>
    <row r="808" spans="1:18" hidden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</row>
    <row r="809" spans="1:18" hidden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</row>
    <row r="810" spans="1:18" hidden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</row>
    <row r="811" spans="1:18" hidden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</row>
    <row r="812" spans="1:18" hidden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 spans="1:18" hidden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</row>
    <row r="814" spans="1:18" hidden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 spans="1:18" hidden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</row>
    <row r="816" spans="1:18" hidden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</row>
    <row r="817" spans="1:18" hidden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</row>
    <row r="818" spans="1:18" hidden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</row>
    <row r="819" spans="1:18" hidden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</row>
    <row r="820" spans="1:18" hidden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</row>
    <row r="821" spans="1:18" hidden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</row>
    <row r="822" spans="1:18" hidden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</row>
    <row r="823" spans="1:18" hidden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</row>
    <row r="824" spans="1:18" hidden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</row>
    <row r="825" spans="1:18" hidden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</row>
    <row r="826" spans="1:18" hidden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</row>
    <row r="827" spans="1:18" hidden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</row>
    <row r="828" spans="1:18" hidden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</row>
    <row r="829" spans="1:18" hidden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</row>
    <row r="830" spans="1:18" hidden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</row>
    <row r="831" spans="1:18" hidden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</row>
    <row r="832" spans="1:18" hidden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</row>
    <row r="833" spans="1:18" hidden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</row>
    <row r="834" spans="1:18" hidden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</row>
    <row r="835" spans="1:18" hidden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</row>
    <row r="836" spans="1:18" hidden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</row>
    <row r="837" spans="1:18" hidden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</row>
    <row r="838" spans="1:18" hidden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</row>
    <row r="839" spans="1:18" hidden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</row>
    <row r="840" spans="1:18" hidden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</row>
    <row r="841" spans="1:18" hidden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</row>
    <row r="842" spans="1:18" hidden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</row>
    <row r="843" spans="1:18" hidden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</row>
    <row r="844" spans="1:18" hidden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</row>
    <row r="845" spans="1:18" hidden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</row>
    <row r="846" spans="1:18" hidden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</row>
    <row r="847" spans="1:18" hidden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</row>
    <row r="848" spans="1:18" hidden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</row>
    <row r="849" spans="1:18" hidden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</row>
    <row r="850" spans="1:18" hidden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</row>
    <row r="851" spans="1:18" hidden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</row>
    <row r="852" spans="1:18" hidden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</row>
    <row r="853" spans="1:18" hidden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</row>
    <row r="854" spans="1:18" hidden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</row>
    <row r="855" spans="1:18" hidden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</row>
    <row r="856" spans="1:18" hidden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</row>
    <row r="857" spans="1:18" hidden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</row>
    <row r="858" spans="1:18" hidden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</row>
    <row r="859" spans="1:18" hidden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</row>
    <row r="860" spans="1:18" hidden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</row>
    <row r="861" spans="1:18" hidden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</row>
    <row r="862" spans="1:18" hidden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</row>
    <row r="863" spans="1:18" hidden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</row>
    <row r="864" spans="1:18" hidden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</row>
    <row r="865" spans="1:18" hidden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</row>
    <row r="866" spans="1:18" hidden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</row>
    <row r="867" spans="1:18" hidden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</row>
    <row r="868" spans="1:18" hidden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</row>
    <row r="869" spans="1:18" hidden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</row>
    <row r="870" spans="1:18" hidden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</row>
    <row r="871" spans="1:18" hidden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</row>
    <row r="872" spans="1:18" hidden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</row>
    <row r="873" spans="1:18" hidden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</row>
    <row r="874" spans="1:18" hidden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</row>
    <row r="875" spans="1:18" hidden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</row>
    <row r="876" spans="1:18" hidden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</row>
    <row r="877" spans="1:18" hidden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</row>
    <row r="878" spans="1:18" hidden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</row>
    <row r="879" spans="1:18" hidden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</row>
    <row r="880" spans="1:18" hidden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</row>
    <row r="881" spans="1:18" hidden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</row>
    <row r="882" spans="1:18" hidden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</row>
    <row r="883" spans="1:18" hidden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</row>
    <row r="884" spans="1:18" hidden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</row>
    <row r="885" spans="1:18" hidden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</row>
    <row r="886" spans="1:18" hidden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</row>
    <row r="887" spans="1:18" hidden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</row>
    <row r="888" spans="1:18" hidden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</row>
    <row r="889" spans="1:18" hidden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</row>
    <row r="890" spans="1:18" hidden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</row>
    <row r="891" spans="1:18" hidden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</row>
    <row r="892" spans="1:18" hidden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</row>
    <row r="893" spans="1:18" hidden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</row>
    <row r="894" spans="1:18" hidden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</row>
    <row r="895" spans="1:18" hidden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</row>
    <row r="896" spans="1:18" hidden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</row>
    <row r="897" spans="1:18" hidden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</row>
    <row r="898" spans="1:18" hidden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</row>
    <row r="899" spans="1:18" hidden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</row>
    <row r="900" spans="1:18" hidden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</row>
    <row r="901" spans="1:18" hidden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</row>
    <row r="902" spans="1:18" hidden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</row>
    <row r="903" spans="1:18" hidden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</row>
    <row r="904" spans="1:18" hidden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</row>
    <row r="905" spans="1:18" hidden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</row>
    <row r="906" spans="1:18" hidden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</row>
    <row r="907" spans="1:18" hidden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</row>
    <row r="908" spans="1:18" hidden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</row>
    <row r="909" spans="1:18" hidden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</row>
    <row r="910" spans="1:18" hidden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</row>
    <row r="911" spans="1:18" hidden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</row>
    <row r="912" spans="1:18" hidden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</row>
    <row r="913" spans="1:18" hidden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</row>
    <row r="914" spans="1:18" hidden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</row>
    <row r="915" spans="1:18" hidden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</row>
    <row r="916" spans="1:18" hidden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</row>
    <row r="917" spans="1:18" hidden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</row>
    <row r="918" spans="1:18" hidden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</row>
    <row r="919" spans="1:18" hidden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</row>
    <row r="920" spans="1:18" hidden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</row>
    <row r="921" spans="1:18" hidden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</row>
    <row r="922" spans="1:18" hidden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</row>
    <row r="923" spans="1:18" hidden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</row>
    <row r="924" spans="1:18" hidden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</row>
    <row r="925" spans="1:18" hidden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</row>
    <row r="926" spans="1:18" hidden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</row>
    <row r="927" spans="1:18" hidden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</row>
    <row r="928" spans="1:18" hidden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</row>
    <row r="929" spans="1:18" hidden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</row>
    <row r="930" spans="1:18" hidden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</row>
    <row r="931" spans="1:18" hidden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</row>
    <row r="932" spans="1:18" hidden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</row>
    <row r="933" spans="1:18" hidden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</row>
    <row r="934" spans="1:18" hidden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</row>
    <row r="935" spans="1:18" hidden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</row>
    <row r="936" spans="1:18" hidden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</row>
    <row r="937" spans="1:18" hidden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</row>
    <row r="938" spans="1:18" hidden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</row>
    <row r="939" spans="1:18" hidden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</row>
    <row r="940" spans="1:18" hidden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</row>
    <row r="941" spans="1:18" hidden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</row>
    <row r="942" spans="1:18" hidden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</row>
    <row r="943" spans="1:18" hidden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</row>
    <row r="944" spans="1:18" hidden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</row>
    <row r="945" spans="1:18" hidden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</row>
    <row r="946" spans="1:18" hidden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</row>
    <row r="947" spans="1:18" hidden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</row>
    <row r="948" spans="1:18" hidden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</row>
    <row r="949" spans="1:18" hidden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</row>
    <row r="950" spans="1:18" hidden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</row>
    <row r="951" spans="1:18" hidden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</row>
    <row r="952" spans="1:18" hidden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</row>
    <row r="953" spans="1:18" hidden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</row>
    <row r="954" spans="1:18" hidden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</row>
    <row r="955" spans="1:18" hidden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</row>
    <row r="956" spans="1:18" hidden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</row>
    <row r="957" spans="1:18" hidden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</row>
    <row r="958" spans="1:18" hidden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</row>
    <row r="959" spans="1:18" hidden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</row>
    <row r="960" spans="1:18" hidden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</row>
    <row r="961" spans="1:18" hidden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</row>
    <row r="962" spans="1:18" hidden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</row>
    <row r="963" spans="1:18" hidden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</row>
    <row r="964" spans="1:18" hidden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</row>
    <row r="965" spans="1:18" hidden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</row>
    <row r="966" spans="1:18" hidden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</row>
    <row r="967" spans="1:18" hidden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</row>
    <row r="968" spans="1:18" hidden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</row>
    <row r="969" spans="1:18" hidden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</row>
    <row r="970" spans="1:18" hidden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</row>
    <row r="971" spans="1:18" hidden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</row>
    <row r="972" spans="1:18" hidden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</row>
    <row r="973" spans="1:18" hidden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</row>
    <row r="974" spans="1:18" hidden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</row>
    <row r="975" spans="1:18" hidden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</row>
    <row r="976" spans="1:18" hidden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</row>
    <row r="977" spans="1:18" hidden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</row>
    <row r="978" spans="1:18" hidden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</row>
    <row r="979" spans="1:18" hidden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</row>
    <row r="980" spans="1:18" hidden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</row>
    <row r="981" spans="1:18" hidden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</row>
    <row r="982" spans="1:18" hidden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</row>
    <row r="983" spans="1:18" hidden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</row>
    <row r="984" spans="1:18" hidden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</row>
    <row r="985" spans="1:18" hidden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</row>
    <row r="986" spans="1:18" hidden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</row>
    <row r="987" spans="1:18" hidden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</row>
    <row r="988" spans="1:18" hidden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</row>
    <row r="989" spans="1:18" hidden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</row>
    <row r="990" spans="1:18" hidden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</row>
    <row r="991" spans="1:18" hidden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</row>
    <row r="992" spans="1:18" hidden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</row>
    <row r="993" spans="1:18" hidden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</row>
    <row r="994" spans="1:18" hidden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</row>
    <row r="995" spans="1:18" hidden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</row>
    <row r="996" spans="1:18" hidden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</row>
    <row r="997" spans="1:18" hidden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</row>
    <row r="998" spans="1:18" hidden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</row>
    <row r="999" spans="1:18" hidden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</row>
    <row r="1000" spans="1:18" hidden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</row>
  </sheetData>
  <sheetProtection password="CC6F" sheet="1" objects="1" scenarios="1"/>
  <customSheetViews>
    <customSheetView guid="{E843D2E1-12C3-478A-96E0-24DDB019A8A2}" showPageBreaks="1" printArea="1" hiddenRows="1" hiddenColumns="1">
      <selection activeCell="K32" sqref="K32:O32"/>
      <rowBreaks count="1" manualBreakCount="1">
        <brk id="47" max="16383" man="1"/>
      </rowBreaks>
      <pageMargins left="0.35433070866141736" right="0.15748031496062992" top="0.39370078740157483" bottom="0.39370078740157483" header="0.31496062992125984" footer="0.31496062992125984"/>
      <pageSetup scale="75" orientation="portrait" r:id="rId1"/>
      <headerFooter>
        <oddFooter>Página &amp;P</oddFooter>
      </headerFooter>
    </customSheetView>
    <customSheetView guid="{FABF8ABF-422B-4505-A28E-8C6750E4CAAD}" showPageBreaks="1" printArea="1" hiddenRows="1" hiddenColumns="1" topLeftCell="A17">
      <selection activeCell="B12" sqref="B12"/>
      <rowBreaks count="1" manualBreakCount="1">
        <brk id="47" max="16383" man="1"/>
      </rowBreaks>
      <pageMargins left="0.35433070866141736" right="0.15748031496062992" top="0.39370078740157483" bottom="0.39370078740157483" header="0.31496062992125984" footer="0.31496062992125984"/>
      <pageSetup scale="75" orientation="portrait" r:id="rId2"/>
      <headerFooter>
        <oddFooter>Página &amp;P</oddFooter>
      </headerFooter>
    </customSheetView>
    <customSheetView guid="{3EBA94DB-5D21-404C-94B7-73E0B6599915}" hiddenRows="1" hiddenColumns="1">
      <selection activeCell="K32" sqref="K32:O32"/>
      <rowBreaks count="1" manualBreakCount="1">
        <brk id="47" max="16383" man="1"/>
      </rowBreaks>
      <pageMargins left="0.35433070866141736" right="0.15748031496062992" top="0.39370078740157483" bottom="0.39370078740157483" header="0.31496062992125984" footer="0.31496062992125984"/>
      <pageSetup scale="75" orientation="portrait" r:id="rId3"/>
      <headerFooter>
        <oddFooter>Página &amp;P</oddFooter>
      </headerFooter>
    </customSheetView>
  </customSheetViews>
  <mergeCells count="24">
    <mergeCell ref="B114:R115"/>
    <mergeCell ref="B23:P23"/>
    <mergeCell ref="C28:J28"/>
    <mergeCell ref="B34:P34"/>
    <mergeCell ref="C29:J29"/>
    <mergeCell ref="K28:P28"/>
    <mergeCell ref="E37:N39"/>
    <mergeCell ref="C30:J30"/>
    <mergeCell ref="C31:J31"/>
    <mergeCell ref="C32:J32"/>
    <mergeCell ref="O37:O39"/>
    <mergeCell ref="K30:P30"/>
    <mergeCell ref="K31:P31"/>
    <mergeCell ref="K32:P32"/>
    <mergeCell ref="B27:J27"/>
    <mergeCell ref="K29:P29"/>
    <mergeCell ref="K27:P27"/>
    <mergeCell ref="B10:P10"/>
    <mergeCell ref="I19:O19"/>
    <mergeCell ref="F3:N3"/>
    <mergeCell ref="F4:N4"/>
    <mergeCell ref="B22:P22"/>
    <mergeCell ref="B8:P9"/>
    <mergeCell ref="I20:O20"/>
  </mergeCells>
  <pageMargins left="0.35433070866141736" right="0.15748031496062992" top="0.39370078740157483" bottom="0.39370078740157483" header="0.31496062992125984" footer="0.31496062992125984"/>
  <pageSetup scale="80" orientation="portrait" r:id="rId4"/>
  <rowBreaks count="1" manualBreakCount="1">
    <brk id="46" max="16383" man="1"/>
  </rowBreaks>
  <ignoredErrors>
    <ignoredError sqref="C26" unlockedFormula="1"/>
  </ignoredErrors>
  <drawing r:id="rId5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P1093"/>
  <sheetViews>
    <sheetView showGridLines="0" topLeftCell="A2" workbookViewId="0">
      <selection activeCell="A2" sqref="A2"/>
    </sheetView>
  </sheetViews>
  <sheetFormatPr baseColWidth="10" defaultColWidth="0" defaultRowHeight="15" customHeight="1" zeroHeight="1"/>
  <cols>
    <col min="1" max="1" width="10.140625" style="5" customWidth="1"/>
    <col min="2" max="2" width="4.85546875" style="5" customWidth="1"/>
    <col min="3" max="3" width="7.140625" style="5" customWidth="1"/>
    <col min="4" max="4" width="12" style="5" customWidth="1"/>
    <col min="5" max="5" width="5.85546875" style="5" customWidth="1"/>
    <col min="6" max="6" width="8.42578125" style="5" customWidth="1"/>
    <col min="7" max="7" width="10.28515625" style="5" customWidth="1"/>
    <col min="8" max="10" width="11.42578125" style="5" customWidth="1"/>
    <col min="11" max="11" width="6.5703125" style="5" customWidth="1"/>
    <col min="12" max="12" width="19.28515625" style="5" customWidth="1"/>
    <col min="13" max="13" width="1.7109375" style="5" customWidth="1"/>
    <col min="14" max="14" width="9.5703125" style="5" customWidth="1"/>
    <col min="15" max="16384" width="11.42578125" style="5" hidden="1"/>
  </cols>
  <sheetData>
    <row r="1" spans="1:15" hidden="1">
      <c r="G1" s="5" t="b">
        <f>ISTEXT(#REF!)</f>
        <v>0</v>
      </c>
      <c r="H1" s="5" t="b">
        <f>ISTEXT(#REF!)</f>
        <v>0</v>
      </c>
      <c r="I1" s="5" t="e">
        <f>TRIM(#REF!)</f>
        <v>#REF!</v>
      </c>
      <c r="J1" s="5" t="b">
        <f>ISTEXT(#REF!)</f>
        <v>0</v>
      </c>
      <c r="K1" s="5" t="str">
        <f>IF(H1=FALSE,"No declarado",MID(#REF!,1,100))</f>
        <v>No declarado</v>
      </c>
    </row>
    <row r="2" spans="1:15" customFormat="1">
      <c r="A2" s="11"/>
      <c r="M2" s="11"/>
      <c r="N2" s="11"/>
    </row>
    <row r="3" spans="1:15" customFormat="1" ht="15.75" thickBot="1">
      <c r="A3" s="11"/>
      <c r="M3" s="264"/>
      <c r="N3" s="11"/>
      <c r="O3" s="11"/>
    </row>
    <row r="4" spans="1:15" customFormat="1" ht="30.75" customHeight="1" thickTop="1" thickBot="1">
      <c r="A4" s="11"/>
      <c r="E4" s="682" t="s">
        <v>668</v>
      </c>
      <c r="F4" s="682"/>
      <c r="G4" s="682"/>
      <c r="H4" s="682"/>
      <c r="I4" s="682"/>
      <c r="J4" s="682"/>
      <c r="K4" s="682"/>
      <c r="L4" s="682"/>
      <c r="M4" s="682"/>
      <c r="N4" s="11"/>
      <c r="O4" s="11"/>
    </row>
    <row r="5" spans="1:15" customFormat="1" ht="15" customHeight="1" thickTop="1">
      <c r="A5" s="11"/>
      <c r="E5" s="683" t="s">
        <v>669</v>
      </c>
      <c r="F5" s="683"/>
      <c r="G5" s="683"/>
      <c r="H5" s="683"/>
      <c r="I5" s="683"/>
      <c r="J5" s="683"/>
      <c r="K5" s="683"/>
      <c r="L5" s="683"/>
      <c r="M5" s="683"/>
      <c r="N5" s="11"/>
      <c r="O5" s="11"/>
    </row>
    <row r="6" spans="1:15" customFormat="1" ht="9.9499999999999993" customHeight="1">
      <c r="A6" s="11"/>
      <c r="E6" s="89"/>
      <c r="F6" s="89"/>
      <c r="G6" s="89"/>
      <c r="H6" s="89"/>
      <c r="I6" s="89"/>
      <c r="M6" s="264"/>
      <c r="N6" s="11"/>
      <c r="O6" s="11"/>
    </row>
    <row r="7" spans="1:15" customFormat="1" ht="6.75" customHeight="1">
      <c r="A7" s="1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1"/>
      <c r="O7" s="11"/>
    </row>
    <row r="8" spans="1:15" ht="9.9499999999999993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268"/>
      <c r="N8" s="11"/>
      <c r="O8" s="11"/>
    </row>
    <row r="9" spans="1:15" ht="15" customHeight="1">
      <c r="A9" s="11"/>
      <c r="B9" s="684" t="s">
        <v>648</v>
      </c>
      <c r="C9" s="685"/>
      <c r="D9" s="685"/>
      <c r="E9" s="685"/>
      <c r="F9" s="685"/>
      <c r="G9" s="685"/>
      <c r="H9" s="685"/>
      <c r="I9" s="685"/>
      <c r="J9" s="685"/>
      <c r="K9" s="685"/>
      <c r="L9" s="685"/>
      <c r="M9" s="686"/>
      <c r="N9" s="267"/>
      <c r="O9" s="11"/>
    </row>
    <row r="10" spans="1:15">
      <c r="A10" s="11"/>
      <c r="B10" s="687"/>
      <c r="C10" s="688"/>
      <c r="D10" s="689"/>
      <c r="E10" s="689"/>
      <c r="F10" s="689"/>
      <c r="G10" s="689"/>
      <c r="H10" s="689"/>
      <c r="I10" s="689"/>
      <c r="J10" s="689"/>
      <c r="K10" s="689"/>
      <c r="L10" s="689"/>
      <c r="M10" s="690"/>
      <c r="N10" s="267"/>
      <c r="O10" s="11"/>
    </row>
    <row r="11" spans="1:15" ht="39" customHeight="1" thickBot="1">
      <c r="A11" s="11"/>
      <c r="B11" s="705" t="s">
        <v>622</v>
      </c>
      <c r="C11" s="706"/>
      <c r="D11" s="707"/>
      <c r="E11" s="707"/>
      <c r="F11" s="707"/>
      <c r="G11" s="707"/>
      <c r="H11" s="708"/>
      <c r="I11" s="708"/>
      <c r="J11" s="708"/>
      <c r="K11" s="708"/>
      <c r="L11" s="708"/>
      <c r="M11" s="328"/>
      <c r="N11" s="267"/>
      <c r="O11" s="11"/>
    </row>
    <row r="12" spans="1:15" s="218" customFormat="1" ht="60" customHeight="1" thickTop="1" thickBot="1">
      <c r="B12" s="697" t="s">
        <v>608</v>
      </c>
      <c r="C12" s="698"/>
      <c r="D12" s="699"/>
      <c r="E12" s="699"/>
      <c r="F12" s="699"/>
      <c r="G12" s="700"/>
      <c r="H12" s="701"/>
      <c r="I12" s="702"/>
      <c r="J12" s="703"/>
      <c r="K12" s="703"/>
      <c r="L12" s="704"/>
      <c r="M12" s="329"/>
      <c r="N12" s="326"/>
    </row>
    <row r="13" spans="1:15" s="19" customFormat="1" ht="9.9499999999999993" customHeight="1" thickTop="1" thickBot="1">
      <c r="B13" s="242"/>
      <c r="C13" s="243"/>
      <c r="D13" s="425"/>
      <c r="E13" s="425"/>
      <c r="F13" s="425"/>
      <c r="G13" s="425"/>
      <c r="H13" s="426"/>
      <c r="I13" s="426"/>
      <c r="J13" s="426"/>
      <c r="K13" s="426"/>
      <c r="L13" s="426"/>
      <c r="M13" s="330"/>
      <c r="N13" s="235"/>
    </row>
    <row r="14" spans="1:15" s="19" customFormat="1" ht="60" customHeight="1" thickTop="1" thickBot="1">
      <c r="A14" s="216"/>
      <c r="B14" s="697" t="s">
        <v>609</v>
      </c>
      <c r="C14" s="698"/>
      <c r="D14" s="699"/>
      <c r="E14" s="699"/>
      <c r="F14" s="699"/>
      <c r="G14" s="709"/>
      <c r="H14" s="701"/>
      <c r="I14" s="702"/>
      <c r="J14" s="702"/>
      <c r="K14" s="702"/>
      <c r="L14" s="710"/>
      <c r="M14" s="331"/>
      <c r="N14" s="259"/>
      <c r="O14" s="217"/>
    </row>
    <row r="15" spans="1:15" s="19" customFormat="1" ht="9.9499999999999993" customHeight="1" thickTop="1" thickBot="1">
      <c r="B15" s="242"/>
      <c r="C15" s="243"/>
      <c r="D15" s="425"/>
      <c r="E15" s="425"/>
      <c r="F15" s="425"/>
      <c r="G15" s="425"/>
      <c r="H15" s="427"/>
      <c r="I15" s="427"/>
      <c r="J15" s="427"/>
      <c r="K15" s="427"/>
      <c r="L15" s="427"/>
      <c r="M15" s="330"/>
      <c r="N15" s="235"/>
    </row>
    <row r="16" spans="1:15" customFormat="1" ht="60" customHeight="1" thickTop="1" thickBot="1">
      <c r="B16" s="697" t="s">
        <v>610</v>
      </c>
      <c r="C16" s="698"/>
      <c r="D16" s="699"/>
      <c r="E16" s="699"/>
      <c r="F16" s="699"/>
      <c r="G16" s="700"/>
      <c r="H16" s="701"/>
      <c r="I16" s="702"/>
      <c r="J16" s="703"/>
      <c r="K16" s="703"/>
      <c r="L16" s="704"/>
      <c r="M16" s="332"/>
      <c r="N16" s="265"/>
    </row>
    <row r="17" spans="1:15" customFormat="1" ht="9.9499999999999993" customHeight="1" thickTop="1">
      <c r="B17" s="242"/>
      <c r="C17" s="243"/>
      <c r="D17" s="425"/>
      <c r="E17" s="425"/>
      <c r="F17" s="425"/>
      <c r="G17" s="425"/>
      <c r="H17" s="428"/>
      <c r="I17" s="428"/>
      <c r="J17" s="428"/>
      <c r="K17" s="428"/>
      <c r="L17" s="428"/>
      <c r="M17" s="330"/>
      <c r="N17" s="265"/>
    </row>
    <row r="18" spans="1:15" ht="20.100000000000001" customHeight="1">
      <c r="A18" s="11"/>
      <c r="B18" s="694" t="s">
        <v>666</v>
      </c>
      <c r="C18" s="695"/>
      <c r="D18" s="647"/>
      <c r="E18" s="647"/>
      <c r="F18" s="647"/>
      <c r="G18" s="647"/>
      <c r="H18" s="647"/>
      <c r="I18" s="647"/>
      <c r="J18" s="647"/>
      <c r="K18" s="647"/>
      <c r="L18" s="647"/>
      <c r="M18" s="696"/>
      <c r="N18" s="267"/>
      <c r="O18" s="11" t="s">
        <v>60</v>
      </c>
    </row>
    <row r="19" spans="1:15" ht="2.1" customHeight="1">
      <c r="A19" s="10"/>
      <c r="B19" s="343"/>
      <c r="C19" s="344"/>
      <c r="D19" s="429"/>
      <c r="E19" s="429"/>
      <c r="F19" s="429"/>
      <c r="G19" s="429"/>
      <c r="H19" s="356"/>
      <c r="I19" s="356"/>
      <c r="J19" s="356"/>
      <c r="K19" s="356"/>
      <c r="L19" s="356"/>
      <c r="M19" s="345"/>
      <c r="N19" s="267"/>
      <c r="O19" s="11"/>
    </row>
    <row r="20" spans="1:15" ht="15" customHeight="1">
      <c r="A20" s="10"/>
      <c r="B20" s="711" t="s">
        <v>612</v>
      </c>
      <c r="C20" s="712"/>
      <c r="D20" s="713"/>
      <c r="E20" s="713"/>
      <c r="F20" s="713"/>
      <c r="G20" s="713"/>
      <c r="H20" s="713"/>
      <c r="I20" s="713"/>
      <c r="J20" s="713"/>
      <c r="K20" s="713"/>
      <c r="L20" s="713"/>
      <c r="M20" s="333"/>
      <c r="N20" s="267"/>
      <c r="O20" s="11"/>
    </row>
    <row r="21" spans="1:15" ht="24.95" customHeight="1">
      <c r="A21" s="10"/>
      <c r="B21" s="691" t="s">
        <v>618</v>
      </c>
      <c r="C21" s="692"/>
      <c r="D21" s="692"/>
      <c r="E21" s="692"/>
      <c r="F21" s="692"/>
      <c r="G21" s="692"/>
      <c r="H21" s="692"/>
      <c r="I21" s="692"/>
      <c r="J21" s="692"/>
      <c r="K21" s="692"/>
      <c r="L21" s="692"/>
      <c r="M21" s="693"/>
      <c r="N21" s="267"/>
      <c r="O21" s="11"/>
    </row>
    <row r="22" spans="1:15" ht="9.9499999999999993" customHeight="1">
      <c r="A22" s="10"/>
      <c r="B22" s="334"/>
      <c r="C22" s="156"/>
      <c r="D22" s="205"/>
      <c r="E22" s="205"/>
      <c r="F22" s="205"/>
      <c r="G22" s="205"/>
      <c r="H22" s="197"/>
      <c r="I22" s="197"/>
      <c r="J22" s="276"/>
      <c r="K22" s="197"/>
      <c r="L22" s="197"/>
      <c r="M22" s="203"/>
      <c r="N22" s="267"/>
      <c r="O22" s="11"/>
    </row>
    <row r="23" spans="1:15" ht="9.9499999999999993" customHeight="1" thickBot="1">
      <c r="A23" s="10"/>
      <c r="B23" s="334"/>
      <c r="C23" s="156"/>
      <c r="D23" s="205"/>
      <c r="E23" s="205"/>
      <c r="F23" s="463"/>
      <c r="G23" s="463"/>
      <c r="H23" s="219"/>
      <c r="I23" s="219"/>
      <c r="J23" s="219"/>
      <c r="K23" s="219"/>
      <c r="L23" s="464"/>
      <c r="M23" s="335"/>
      <c r="N23" s="267"/>
      <c r="O23" s="11"/>
    </row>
    <row r="24" spans="1:15" ht="20.100000000000001" customHeight="1" thickTop="1">
      <c r="A24" s="10"/>
      <c r="B24" s="336"/>
      <c r="C24" s="221"/>
      <c r="D24" s="293"/>
      <c r="E24" s="293"/>
      <c r="F24" s="648"/>
      <c r="G24" s="649"/>
      <c r="H24" s="649"/>
      <c r="I24" s="649"/>
      <c r="J24" s="649"/>
      <c r="K24" s="650"/>
      <c r="L24" s="293"/>
      <c r="M24" s="337"/>
      <c r="N24" s="267"/>
      <c r="O24" s="11"/>
    </row>
    <row r="25" spans="1:15" ht="26.25" customHeight="1" thickBot="1">
      <c r="A25" s="10"/>
      <c r="B25" s="338"/>
      <c r="C25" s="222"/>
      <c r="D25" s="430"/>
      <c r="E25" s="430"/>
      <c r="F25" s="651"/>
      <c r="G25" s="652"/>
      <c r="H25" s="652"/>
      <c r="I25" s="652"/>
      <c r="J25" s="652"/>
      <c r="K25" s="653"/>
      <c r="L25" s="219"/>
      <c r="M25" s="339"/>
      <c r="N25" s="267"/>
      <c r="O25" s="11"/>
    </row>
    <row r="26" spans="1:15" ht="9.9499999999999993" customHeight="1" thickTop="1">
      <c r="B26" s="340"/>
      <c r="C26" s="236"/>
      <c r="D26" s="341"/>
      <c r="E26" s="341"/>
      <c r="F26" s="341"/>
      <c r="G26" s="341"/>
      <c r="H26" s="341"/>
      <c r="I26" s="341"/>
      <c r="J26" s="341"/>
      <c r="K26" s="341"/>
      <c r="L26" s="341"/>
      <c r="M26" s="342"/>
      <c r="N26" s="234"/>
    </row>
    <row r="27" spans="1:15" ht="15" customHeight="1">
      <c r="B27" s="717" t="s">
        <v>676</v>
      </c>
      <c r="C27" s="718"/>
      <c r="D27" s="719"/>
      <c r="E27" s="719"/>
      <c r="F27" s="719"/>
      <c r="G27" s="719"/>
      <c r="H27" s="719"/>
      <c r="I27" s="719"/>
      <c r="J27" s="719"/>
      <c r="K27" s="719"/>
      <c r="L27" s="719"/>
      <c r="M27" s="720"/>
      <c r="N27" s="234"/>
    </row>
    <row r="28" spans="1:15" ht="15" customHeight="1">
      <c r="A28" s="267"/>
      <c r="B28" s="721" t="s">
        <v>685</v>
      </c>
      <c r="C28" s="622"/>
      <c r="D28" s="722"/>
      <c r="E28" s="722"/>
      <c r="F28" s="722"/>
      <c r="G28" s="722"/>
      <c r="H28" s="722"/>
      <c r="I28" s="722"/>
      <c r="J28" s="722"/>
      <c r="K28" s="722"/>
      <c r="L28" s="722"/>
      <c r="M28" s="723"/>
      <c r="N28" s="267"/>
      <c r="O28" s="268"/>
    </row>
    <row r="29" spans="1:15" s="266" customFormat="1" ht="20.100000000000001" customHeight="1">
      <c r="A29" s="267"/>
      <c r="B29" s="334"/>
      <c r="C29" s="156"/>
      <c r="D29" s="205"/>
      <c r="E29" s="205"/>
      <c r="F29" s="205"/>
      <c r="G29" s="205"/>
      <c r="H29" s="197"/>
      <c r="I29" s="197"/>
      <c r="J29" s="276"/>
      <c r="K29" s="197"/>
      <c r="L29" s="197"/>
      <c r="M29" s="203"/>
      <c r="N29" s="267"/>
      <c r="O29" s="268"/>
    </row>
    <row r="30" spans="1:15" s="266" customFormat="1" ht="15" customHeight="1" thickBot="1">
      <c r="A30" s="267"/>
      <c r="B30" s="334"/>
      <c r="C30" s="156"/>
      <c r="D30" s="443"/>
      <c r="E30" s="205" t="s">
        <v>675</v>
      </c>
      <c r="F30" s="463"/>
      <c r="G30" s="463"/>
      <c r="H30" s="219"/>
      <c r="I30" s="219"/>
      <c r="J30" s="219"/>
      <c r="K30" s="219"/>
      <c r="L30" s="464"/>
      <c r="M30" s="335"/>
      <c r="N30" s="267"/>
      <c r="O30" s="268"/>
    </row>
    <row r="31" spans="1:15" s="266" customFormat="1" ht="18" customHeight="1" thickTop="1">
      <c r="A31" s="267"/>
      <c r="B31" s="336"/>
      <c r="C31" s="221"/>
      <c r="D31" s="444"/>
      <c r="E31" s="623"/>
      <c r="F31" s="624"/>
      <c r="G31" s="664"/>
      <c r="H31" s="664"/>
      <c r="I31" s="664"/>
      <c r="J31" s="664"/>
      <c r="K31" s="664"/>
      <c r="L31" s="665"/>
      <c r="M31" s="346"/>
      <c r="N31" s="327"/>
      <c r="O31" s="268"/>
    </row>
    <row r="32" spans="1:15" ht="11.25" customHeight="1">
      <c r="A32" s="268"/>
      <c r="B32" s="347"/>
      <c r="C32" s="275"/>
      <c r="D32" s="445"/>
      <c r="E32" s="626"/>
      <c r="F32" s="627"/>
      <c r="G32" s="666"/>
      <c r="H32" s="666"/>
      <c r="I32" s="666"/>
      <c r="J32" s="666"/>
      <c r="K32" s="666"/>
      <c r="L32" s="667"/>
      <c r="M32" s="346"/>
      <c r="N32" s="327"/>
      <c r="O32" s="268" t="s">
        <v>60</v>
      </c>
    </row>
    <row r="33" spans="1:15" ht="12" customHeight="1" thickBot="1">
      <c r="A33" s="268"/>
      <c r="B33" s="347"/>
      <c r="C33" s="275"/>
      <c r="D33" s="445"/>
      <c r="E33" s="629"/>
      <c r="F33" s="630"/>
      <c r="G33" s="668"/>
      <c r="H33" s="668"/>
      <c r="I33" s="668"/>
      <c r="J33" s="668"/>
      <c r="K33" s="668"/>
      <c r="L33" s="669"/>
      <c r="M33" s="346"/>
      <c r="N33" s="327"/>
      <c r="O33" s="268"/>
    </row>
    <row r="34" spans="1:15" ht="15" customHeight="1" thickTop="1" thickBot="1">
      <c r="A34" s="268"/>
      <c r="B34" s="347"/>
      <c r="C34" s="275"/>
      <c r="D34" s="445"/>
      <c r="E34" s="715" t="s">
        <v>671</v>
      </c>
      <c r="F34" s="715"/>
      <c r="G34" s="715"/>
      <c r="H34" s="715"/>
      <c r="I34" s="715"/>
      <c r="J34" s="715"/>
      <c r="K34" s="465"/>
      <c r="L34" s="465"/>
      <c r="M34" s="348"/>
      <c r="N34" s="327"/>
      <c r="O34" s="268" t="s">
        <v>60</v>
      </c>
    </row>
    <row r="35" spans="1:15" ht="13.5" customHeight="1" thickTop="1">
      <c r="A35" s="268"/>
      <c r="B35" s="347"/>
      <c r="C35" s="275"/>
      <c r="D35" s="445"/>
      <c r="E35" s="623"/>
      <c r="F35" s="624"/>
      <c r="G35" s="664"/>
      <c r="H35" s="664"/>
      <c r="I35" s="664"/>
      <c r="J35" s="664"/>
      <c r="K35" s="664"/>
      <c r="L35" s="665"/>
      <c r="M35" s="346"/>
      <c r="N35" s="327"/>
      <c r="O35" s="268"/>
    </row>
    <row r="36" spans="1:15" ht="13.5" customHeight="1">
      <c r="A36" s="268"/>
      <c r="B36" s="347"/>
      <c r="C36" s="275"/>
      <c r="D36" s="445"/>
      <c r="E36" s="626"/>
      <c r="F36" s="627"/>
      <c r="G36" s="666"/>
      <c r="H36" s="666"/>
      <c r="I36" s="666"/>
      <c r="J36" s="666"/>
      <c r="K36" s="666"/>
      <c r="L36" s="667"/>
      <c r="M36" s="346"/>
      <c r="N36" s="327"/>
      <c r="O36" s="268"/>
    </row>
    <row r="37" spans="1:15" ht="16.5" customHeight="1" thickBot="1">
      <c r="A37" s="268"/>
      <c r="B37" s="347"/>
      <c r="C37" s="275"/>
      <c r="D37" s="445"/>
      <c r="E37" s="629"/>
      <c r="F37" s="630"/>
      <c r="G37" s="668"/>
      <c r="H37" s="668"/>
      <c r="I37" s="668"/>
      <c r="J37" s="668"/>
      <c r="K37" s="668"/>
      <c r="L37" s="669"/>
      <c r="M37" s="346"/>
      <c r="N37" s="327"/>
      <c r="O37" s="268"/>
    </row>
    <row r="38" spans="1:15" ht="15" customHeight="1" thickTop="1" thickBot="1">
      <c r="A38" s="268"/>
      <c r="B38" s="347"/>
      <c r="C38" s="275"/>
      <c r="D38" s="445"/>
      <c r="E38" s="715" t="s">
        <v>672</v>
      </c>
      <c r="F38" s="715"/>
      <c r="G38" s="715"/>
      <c r="H38" s="715"/>
      <c r="I38" s="715"/>
      <c r="J38" s="715"/>
      <c r="K38" s="465"/>
      <c r="L38" s="465"/>
      <c r="M38" s="348"/>
      <c r="N38" s="327"/>
      <c r="O38" s="268" t="s">
        <v>60</v>
      </c>
    </row>
    <row r="39" spans="1:15" ht="12" customHeight="1" thickTop="1">
      <c r="A39" s="268"/>
      <c r="B39" s="347"/>
      <c r="C39" s="275"/>
      <c r="D39" s="445"/>
      <c r="E39" s="623"/>
      <c r="F39" s="624"/>
      <c r="G39" s="664"/>
      <c r="H39" s="664"/>
      <c r="I39" s="664"/>
      <c r="J39" s="664"/>
      <c r="K39" s="664"/>
      <c r="L39" s="665"/>
      <c r="M39" s="346"/>
      <c r="N39" s="327"/>
      <c r="O39" s="268"/>
    </row>
    <row r="40" spans="1:15" ht="10.5" customHeight="1">
      <c r="A40" s="268"/>
      <c r="B40" s="347"/>
      <c r="C40" s="275"/>
      <c r="D40" s="445"/>
      <c r="E40" s="626"/>
      <c r="F40" s="627"/>
      <c r="G40" s="666"/>
      <c r="H40" s="666"/>
      <c r="I40" s="666"/>
      <c r="J40" s="666"/>
      <c r="K40" s="666"/>
      <c r="L40" s="667"/>
      <c r="M40" s="346"/>
      <c r="N40" s="327"/>
      <c r="O40" s="268"/>
    </row>
    <row r="41" spans="1:15" ht="14.25" customHeight="1" thickBot="1">
      <c r="A41" s="268"/>
      <c r="B41" s="347"/>
      <c r="C41" s="275"/>
      <c r="D41" s="445"/>
      <c r="E41" s="629"/>
      <c r="F41" s="630"/>
      <c r="G41" s="668"/>
      <c r="H41" s="668"/>
      <c r="I41" s="668"/>
      <c r="J41" s="668"/>
      <c r="K41" s="668"/>
      <c r="L41" s="669"/>
      <c r="M41" s="346"/>
      <c r="N41" s="327"/>
      <c r="O41" s="268"/>
    </row>
    <row r="42" spans="1:15" s="266" customFormat="1" ht="14.25" customHeight="1" thickTop="1" thickBot="1">
      <c r="A42" s="268"/>
      <c r="B42" s="347"/>
      <c r="C42" s="275"/>
      <c r="D42" s="445"/>
      <c r="E42" s="715" t="s">
        <v>673</v>
      </c>
      <c r="F42" s="715"/>
      <c r="G42" s="715"/>
      <c r="H42" s="715"/>
      <c r="I42" s="715"/>
      <c r="J42" s="715"/>
      <c r="K42" s="420"/>
      <c r="L42" s="420"/>
      <c r="M42" s="346"/>
      <c r="N42" s="327"/>
      <c r="O42" s="268"/>
    </row>
    <row r="43" spans="1:15" s="266" customFormat="1" ht="14.25" customHeight="1" thickTop="1">
      <c r="A43" s="268"/>
      <c r="B43" s="347"/>
      <c r="C43" s="275"/>
      <c r="D43" s="445"/>
      <c r="E43" s="623"/>
      <c r="F43" s="624"/>
      <c r="G43" s="664"/>
      <c r="H43" s="664"/>
      <c r="I43" s="664"/>
      <c r="J43" s="664"/>
      <c r="K43" s="664"/>
      <c r="L43" s="665"/>
      <c r="M43" s="346"/>
      <c r="N43" s="327"/>
      <c r="O43" s="268"/>
    </row>
    <row r="44" spans="1:15" s="266" customFormat="1" ht="14.25" customHeight="1">
      <c r="A44" s="268"/>
      <c r="B44" s="347"/>
      <c r="C44" s="275"/>
      <c r="D44" s="445"/>
      <c r="E44" s="626"/>
      <c r="F44" s="627"/>
      <c r="G44" s="666"/>
      <c r="H44" s="666"/>
      <c r="I44" s="666"/>
      <c r="J44" s="666"/>
      <c r="K44" s="666"/>
      <c r="L44" s="667"/>
      <c r="M44" s="346"/>
      <c r="N44" s="327"/>
      <c r="O44" s="268"/>
    </row>
    <row r="45" spans="1:15" s="266" customFormat="1" ht="9.9499999999999993" customHeight="1" thickBot="1">
      <c r="A45" s="268"/>
      <c r="B45" s="347"/>
      <c r="C45" s="275"/>
      <c r="D45" s="445"/>
      <c r="E45" s="629"/>
      <c r="F45" s="630"/>
      <c r="G45" s="668"/>
      <c r="H45" s="668"/>
      <c r="I45" s="668"/>
      <c r="J45" s="668"/>
      <c r="K45" s="668"/>
      <c r="L45" s="669"/>
      <c r="M45" s="346"/>
      <c r="N45" s="267"/>
      <c r="O45" s="268"/>
    </row>
    <row r="46" spans="1:15" s="266" customFormat="1" ht="9.9499999999999993" customHeight="1" thickTop="1">
      <c r="A46" s="268"/>
      <c r="B46" s="347"/>
      <c r="C46" s="275"/>
      <c r="D46" s="294"/>
      <c r="E46" s="419"/>
      <c r="F46" s="419"/>
      <c r="G46" s="420"/>
      <c r="H46" s="420"/>
      <c r="I46" s="420"/>
      <c r="J46" s="420"/>
      <c r="K46" s="420"/>
      <c r="L46" s="420"/>
      <c r="M46" s="346"/>
      <c r="N46" s="267"/>
      <c r="O46" s="268"/>
    </row>
    <row r="47" spans="1:15" s="84" customFormat="1" ht="33.75" customHeight="1">
      <c r="A47" s="268"/>
      <c r="B47" s="724" t="s">
        <v>667</v>
      </c>
      <c r="C47" s="725"/>
      <c r="D47" s="726"/>
      <c r="E47" s="727"/>
      <c r="F47" s="727"/>
      <c r="G47" s="727"/>
      <c r="H47" s="727"/>
      <c r="I47" s="727"/>
      <c r="J47" s="727"/>
      <c r="K47" s="727"/>
      <c r="L47" s="726"/>
      <c r="M47" s="728"/>
      <c r="N47" s="267"/>
      <c r="O47" s="268"/>
    </row>
    <row r="48" spans="1:15" ht="30.75" customHeight="1" thickBot="1">
      <c r="A48" s="11"/>
      <c r="B48" s="654"/>
      <c r="C48" s="655"/>
      <c r="D48" s="656"/>
      <c r="E48" s="636" t="s">
        <v>653</v>
      </c>
      <c r="F48" s="636"/>
      <c r="G48" s="636"/>
      <c r="H48" s="636"/>
      <c r="I48" s="636"/>
      <c r="J48" s="636"/>
      <c r="K48" s="636"/>
      <c r="L48" s="466"/>
      <c r="M48" s="351"/>
      <c r="N48" s="267"/>
      <c r="O48" s="11"/>
    </row>
    <row r="49" spans="1:15" ht="20.100000000000001" customHeight="1" thickTop="1">
      <c r="A49" s="11"/>
      <c r="B49" s="657"/>
      <c r="C49" s="658"/>
      <c r="D49" s="659"/>
      <c r="E49" s="623"/>
      <c r="F49" s="624"/>
      <c r="G49" s="624"/>
      <c r="H49" s="624"/>
      <c r="I49" s="624"/>
      <c r="J49" s="624"/>
      <c r="K49" s="625"/>
      <c r="L49" s="632" t="s">
        <v>652</v>
      </c>
      <c r="M49" s="352"/>
      <c r="N49" s="267"/>
      <c r="O49" s="11"/>
    </row>
    <row r="50" spans="1:15" ht="20.100000000000001" customHeight="1">
      <c r="A50" s="11"/>
      <c r="B50" s="657"/>
      <c r="C50" s="658"/>
      <c r="D50" s="659"/>
      <c r="E50" s="626"/>
      <c r="F50" s="627"/>
      <c r="G50" s="627"/>
      <c r="H50" s="627"/>
      <c r="I50" s="627"/>
      <c r="J50" s="627"/>
      <c r="K50" s="628"/>
      <c r="L50" s="632"/>
      <c r="M50" s="352"/>
      <c r="N50" s="267"/>
      <c r="O50" s="11" t="s">
        <v>60</v>
      </c>
    </row>
    <row r="51" spans="1:15" ht="20.100000000000001" customHeight="1" thickBot="1">
      <c r="A51" s="11"/>
      <c r="B51" s="657"/>
      <c r="C51" s="658"/>
      <c r="D51" s="659"/>
      <c r="E51" s="629"/>
      <c r="F51" s="630"/>
      <c r="G51" s="630"/>
      <c r="H51" s="630"/>
      <c r="I51" s="630"/>
      <c r="J51" s="630"/>
      <c r="K51" s="631"/>
      <c r="L51" s="632"/>
      <c r="M51" s="352"/>
      <c r="N51" s="267"/>
      <c r="O51" s="11"/>
    </row>
    <row r="52" spans="1:15" ht="15" customHeight="1" thickTop="1" thickBot="1">
      <c r="A52" s="11"/>
      <c r="B52" s="657"/>
      <c r="C52" s="658"/>
      <c r="D52" s="659"/>
      <c r="E52" s="642" t="s">
        <v>1</v>
      </c>
      <c r="F52" s="642"/>
      <c r="G52" s="642"/>
      <c r="H52" s="642"/>
      <c r="I52" s="642"/>
      <c r="J52" s="642"/>
      <c r="K52" s="465"/>
      <c r="L52" s="465"/>
      <c r="M52" s="353"/>
      <c r="N52" s="267"/>
      <c r="O52" s="11" t="s">
        <v>60</v>
      </c>
    </row>
    <row r="53" spans="1:15" ht="15.75" customHeight="1" thickTop="1">
      <c r="A53" s="11"/>
      <c r="B53" s="657"/>
      <c r="C53" s="658"/>
      <c r="D53" s="659"/>
      <c r="E53" s="623"/>
      <c r="F53" s="624"/>
      <c r="G53" s="664"/>
      <c r="H53" s="664"/>
      <c r="I53" s="664"/>
      <c r="J53" s="664"/>
      <c r="K53" s="664"/>
      <c r="L53" s="665"/>
      <c r="M53" s="346"/>
      <c r="N53" s="327"/>
      <c r="O53" s="11"/>
    </row>
    <row r="54" spans="1:15" ht="11.25" customHeight="1">
      <c r="A54" s="11"/>
      <c r="B54" s="657"/>
      <c r="C54" s="658"/>
      <c r="D54" s="659"/>
      <c r="E54" s="626"/>
      <c r="F54" s="627"/>
      <c r="G54" s="666"/>
      <c r="H54" s="666"/>
      <c r="I54" s="666"/>
      <c r="J54" s="666"/>
      <c r="K54" s="666"/>
      <c r="L54" s="667"/>
      <c r="M54" s="346"/>
      <c r="N54" s="327"/>
      <c r="O54" s="11"/>
    </row>
    <row r="55" spans="1:15" ht="10.5" customHeight="1" thickBot="1">
      <c r="A55" s="11"/>
      <c r="B55" s="657"/>
      <c r="C55" s="658"/>
      <c r="D55" s="659"/>
      <c r="E55" s="629"/>
      <c r="F55" s="630"/>
      <c r="G55" s="668"/>
      <c r="H55" s="668"/>
      <c r="I55" s="668"/>
      <c r="J55" s="668"/>
      <c r="K55" s="668"/>
      <c r="L55" s="669"/>
      <c r="M55" s="346"/>
      <c r="N55" s="327"/>
      <c r="O55" s="11"/>
    </row>
    <row r="56" spans="1:15" ht="5.25" customHeight="1" thickTop="1">
      <c r="A56" s="11"/>
      <c r="B56" s="660"/>
      <c r="C56" s="661"/>
      <c r="D56" s="662"/>
      <c r="E56" s="663"/>
      <c r="F56" s="663"/>
      <c r="G56" s="663"/>
      <c r="H56" s="663"/>
      <c r="I56" s="341"/>
      <c r="J56" s="341"/>
      <c r="K56" s="341"/>
      <c r="L56" s="341"/>
      <c r="M56" s="342"/>
      <c r="N56" s="267"/>
      <c r="O56" s="11"/>
    </row>
    <row r="57" spans="1:15" s="84" customFormat="1" ht="30" customHeight="1">
      <c r="A57" s="158"/>
      <c r="B57" s="637" t="s">
        <v>623</v>
      </c>
      <c r="C57" s="638"/>
      <c r="D57" s="639"/>
      <c r="E57" s="639"/>
      <c r="F57" s="639"/>
      <c r="G57" s="639"/>
      <c r="H57" s="639"/>
      <c r="I57" s="639"/>
      <c r="J57" s="639"/>
      <c r="K57" s="639"/>
      <c r="L57" s="639"/>
      <c r="M57" s="640"/>
      <c r="N57" s="327"/>
      <c r="O57" s="158"/>
    </row>
    <row r="58" spans="1:15" ht="30.75" customHeight="1" thickBot="1">
      <c r="A58" s="11"/>
      <c r="B58" s="654"/>
      <c r="C58" s="655"/>
      <c r="D58" s="656"/>
      <c r="E58" s="636" t="s">
        <v>655</v>
      </c>
      <c r="F58" s="636"/>
      <c r="G58" s="636"/>
      <c r="H58" s="636"/>
      <c r="I58" s="636"/>
      <c r="J58" s="636"/>
      <c r="K58" s="636"/>
      <c r="L58" s="466"/>
      <c r="M58" s="351"/>
      <c r="N58" s="267"/>
      <c r="O58" s="11"/>
    </row>
    <row r="59" spans="1:15" ht="20.100000000000001" customHeight="1" thickTop="1">
      <c r="A59" s="11"/>
      <c r="B59" s="657"/>
      <c r="C59" s="658"/>
      <c r="D59" s="659"/>
      <c r="E59" s="623"/>
      <c r="F59" s="624"/>
      <c r="G59" s="624"/>
      <c r="H59" s="624"/>
      <c r="I59" s="624"/>
      <c r="J59" s="624"/>
      <c r="K59" s="625"/>
      <c r="L59" s="632" t="s">
        <v>654</v>
      </c>
      <c r="M59" s="352"/>
      <c r="N59" s="267"/>
      <c r="O59" s="11"/>
    </row>
    <row r="60" spans="1:15" ht="20.100000000000001" customHeight="1">
      <c r="A60" s="11"/>
      <c r="B60" s="657"/>
      <c r="C60" s="658"/>
      <c r="D60" s="659"/>
      <c r="E60" s="626"/>
      <c r="F60" s="627"/>
      <c r="G60" s="627"/>
      <c r="H60" s="627"/>
      <c r="I60" s="627"/>
      <c r="J60" s="627"/>
      <c r="K60" s="628"/>
      <c r="L60" s="632"/>
      <c r="M60" s="352"/>
      <c r="N60" s="267"/>
      <c r="O60" s="11" t="s">
        <v>60</v>
      </c>
    </row>
    <row r="61" spans="1:15" ht="20.100000000000001" customHeight="1" thickBot="1">
      <c r="A61" s="11"/>
      <c r="B61" s="657"/>
      <c r="C61" s="658"/>
      <c r="D61" s="659"/>
      <c r="E61" s="629"/>
      <c r="F61" s="630"/>
      <c r="G61" s="630"/>
      <c r="H61" s="630"/>
      <c r="I61" s="630"/>
      <c r="J61" s="630"/>
      <c r="K61" s="631"/>
      <c r="L61" s="632"/>
      <c r="M61" s="352"/>
      <c r="N61" s="267"/>
      <c r="O61" s="11"/>
    </row>
    <row r="62" spans="1:15" ht="15" customHeight="1" thickTop="1" thickBot="1">
      <c r="A62" s="11"/>
      <c r="B62" s="657"/>
      <c r="C62" s="658"/>
      <c r="D62" s="659"/>
      <c r="E62" s="642" t="s">
        <v>1</v>
      </c>
      <c r="F62" s="642"/>
      <c r="G62" s="642"/>
      <c r="H62" s="642"/>
      <c r="I62" s="642"/>
      <c r="J62" s="642"/>
      <c r="K62" s="467"/>
      <c r="L62" s="467"/>
      <c r="M62" s="354"/>
      <c r="N62" s="267"/>
      <c r="O62" s="11" t="s">
        <v>60</v>
      </c>
    </row>
    <row r="63" spans="1:15" ht="20.100000000000001" customHeight="1" thickTop="1">
      <c r="A63" s="11"/>
      <c r="B63" s="657"/>
      <c r="C63" s="658"/>
      <c r="D63" s="659"/>
      <c r="E63" s="623"/>
      <c r="F63" s="624"/>
      <c r="G63" s="624"/>
      <c r="H63" s="624"/>
      <c r="I63" s="624"/>
      <c r="J63" s="624"/>
      <c r="K63" s="625"/>
      <c r="L63" s="634"/>
      <c r="M63" s="355"/>
      <c r="N63" s="327"/>
      <c r="O63" s="11"/>
    </row>
    <row r="64" spans="1:15" ht="20.100000000000001" customHeight="1">
      <c r="A64" s="11"/>
      <c r="B64" s="657"/>
      <c r="C64" s="658"/>
      <c r="D64" s="659"/>
      <c r="E64" s="626"/>
      <c r="F64" s="627"/>
      <c r="G64" s="627"/>
      <c r="H64" s="627"/>
      <c r="I64" s="627"/>
      <c r="J64" s="627"/>
      <c r="K64" s="628"/>
      <c r="L64" s="634"/>
      <c r="M64" s="355"/>
      <c r="N64" s="327"/>
      <c r="O64" s="11"/>
    </row>
    <row r="65" spans="1:15" ht="20.100000000000001" customHeight="1" thickBot="1">
      <c r="A65" s="11"/>
      <c r="B65" s="657"/>
      <c r="C65" s="658"/>
      <c r="D65" s="659"/>
      <c r="E65" s="629"/>
      <c r="F65" s="630"/>
      <c r="G65" s="630"/>
      <c r="H65" s="630"/>
      <c r="I65" s="630"/>
      <c r="J65" s="630"/>
      <c r="K65" s="631"/>
      <c r="L65" s="634"/>
      <c r="M65" s="355"/>
      <c r="N65" s="327"/>
      <c r="O65" s="11"/>
    </row>
    <row r="66" spans="1:15" ht="9.9499999999999993" customHeight="1" thickTop="1">
      <c r="A66" s="11"/>
      <c r="B66" s="660"/>
      <c r="C66" s="661"/>
      <c r="D66" s="662"/>
      <c r="E66" s="663"/>
      <c r="F66" s="663"/>
      <c r="G66" s="663"/>
      <c r="H66" s="663"/>
      <c r="I66" s="356"/>
      <c r="J66" s="356"/>
      <c r="K66" s="356"/>
      <c r="L66" s="356"/>
      <c r="M66" s="357"/>
      <c r="N66" s="267"/>
      <c r="O66" s="11"/>
    </row>
    <row r="67" spans="1:15" ht="30" customHeight="1">
      <c r="A67" s="11"/>
      <c r="B67" s="637" t="s">
        <v>624</v>
      </c>
      <c r="C67" s="638"/>
      <c r="D67" s="639"/>
      <c r="E67" s="639"/>
      <c r="F67" s="639"/>
      <c r="G67" s="639"/>
      <c r="H67" s="639"/>
      <c r="I67" s="639"/>
      <c r="J67" s="639"/>
      <c r="K67" s="639"/>
      <c r="L67" s="639"/>
      <c r="M67" s="640"/>
      <c r="N67" s="267"/>
      <c r="O67" s="11"/>
    </row>
    <row r="68" spans="1:15" ht="30.75" customHeight="1" thickBot="1">
      <c r="A68" s="11"/>
      <c r="B68" s="358"/>
      <c r="C68" s="359"/>
      <c r="D68" s="468"/>
      <c r="E68" s="635" t="s">
        <v>656</v>
      </c>
      <c r="F68" s="635"/>
      <c r="G68" s="635"/>
      <c r="H68" s="635"/>
      <c r="I68" s="635"/>
      <c r="J68" s="635"/>
      <c r="K68" s="635"/>
      <c r="L68" s="466"/>
      <c r="M68" s="351"/>
      <c r="N68" s="267"/>
      <c r="O68" s="11"/>
    </row>
    <row r="69" spans="1:15" ht="20.100000000000001" customHeight="1" thickTop="1">
      <c r="A69" s="11"/>
      <c r="B69" s="347"/>
      <c r="C69" s="275"/>
      <c r="D69" s="294"/>
      <c r="E69" s="623"/>
      <c r="F69" s="624"/>
      <c r="G69" s="624"/>
      <c r="H69" s="624"/>
      <c r="I69" s="624"/>
      <c r="J69" s="624"/>
      <c r="K69" s="625"/>
      <c r="L69" s="632" t="s">
        <v>652</v>
      </c>
      <c r="M69" s="352"/>
      <c r="N69" s="267"/>
      <c r="O69" s="11"/>
    </row>
    <row r="70" spans="1:15" ht="20.100000000000001" customHeight="1">
      <c r="A70" s="11"/>
      <c r="B70" s="347"/>
      <c r="C70" s="275"/>
      <c r="D70" s="294"/>
      <c r="E70" s="626"/>
      <c r="F70" s="627"/>
      <c r="G70" s="627"/>
      <c r="H70" s="627"/>
      <c r="I70" s="627"/>
      <c r="J70" s="627"/>
      <c r="K70" s="628"/>
      <c r="L70" s="632"/>
      <c r="M70" s="352"/>
      <c r="N70" s="267"/>
      <c r="O70" s="11"/>
    </row>
    <row r="71" spans="1:15" ht="20.100000000000001" customHeight="1" thickBot="1">
      <c r="A71" s="11"/>
      <c r="B71" s="347"/>
      <c r="C71" s="275"/>
      <c r="D71" s="294"/>
      <c r="E71" s="629"/>
      <c r="F71" s="630"/>
      <c r="G71" s="630"/>
      <c r="H71" s="630"/>
      <c r="I71" s="630"/>
      <c r="J71" s="630"/>
      <c r="K71" s="631"/>
      <c r="L71" s="632"/>
      <c r="M71" s="352"/>
      <c r="N71" s="267"/>
      <c r="O71" s="11"/>
    </row>
    <row r="72" spans="1:15" ht="15" customHeight="1" thickTop="1" thickBot="1">
      <c r="A72" s="11"/>
      <c r="B72" s="347"/>
      <c r="C72" s="275"/>
      <c r="D72" s="294"/>
      <c r="E72" s="642" t="s">
        <v>1</v>
      </c>
      <c r="F72" s="642"/>
      <c r="G72" s="642"/>
      <c r="H72" s="642"/>
      <c r="I72" s="642"/>
      <c r="J72" s="642"/>
      <c r="K72" s="467"/>
      <c r="L72" s="467"/>
      <c r="M72" s="354"/>
      <c r="N72" s="267"/>
      <c r="O72" s="11"/>
    </row>
    <row r="73" spans="1:15" ht="20.100000000000001" customHeight="1" thickTop="1">
      <c r="A73" s="11"/>
      <c r="B73" s="347"/>
      <c r="C73" s="275"/>
      <c r="D73" s="294"/>
      <c r="E73" s="623"/>
      <c r="F73" s="624"/>
      <c r="G73" s="624"/>
      <c r="H73" s="624"/>
      <c r="I73" s="624"/>
      <c r="J73" s="624"/>
      <c r="K73" s="624"/>
      <c r="L73" s="625"/>
      <c r="M73" s="355"/>
      <c r="N73" s="327"/>
      <c r="O73" s="11"/>
    </row>
    <row r="74" spans="1:15" ht="20.100000000000001" customHeight="1">
      <c r="A74" s="11"/>
      <c r="B74" s="347"/>
      <c r="C74" s="275"/>
      <c r="D74" s="294"/>
      <c r="E74" s="626"/>
      <c r="F74" s="627"/>
      <c r="G74" s="627"/>
      <c r="H74" s="627"/>
      <c r="I74" s="627"/>
      <c r="J74" s="627"/>
      <c r="K74" s="627"/>
      <c r="L74" s="628"/>
      <c r="M74" s="355"/>
      <c r="N74" s="327"/>
      <c r="O74" s="11"/>
    </row>
    <row r="75" spans="1:15" ht="20.100000000000001" customHeight="1" thickBot="1">
      <c r="A75" s="11"/>
      <c r="B75" s="347"/>
      <c r="C75" s="275"/>
      <c r="D75" s="294"/>
      <c r="E75" s="629"/>
      <c r="F75" s="630"/>
      <c r="G75" s="630"/>
      <c r="H75" s="630"/>
      <c r="I75" s="630"/>
      <c r="J75" s="630"/>
      <c r="K75" s="630"/>
      <c r="L75" s="631"/>
      <c r="M75" s="355"/>
      <c r="N75" s="327"/>
      <c r="O75" s="11"/>
    </row>
    <row r="76" spans="1:15" ht="9.9499999999999993" customHeight="1" thickTop="1">
      <c r="A76" s="11"/>
      <c r="B76" s="349"/>
      <c r="C76" s="360"/>
      <c r="D76" s="446"/>
      <c r="E76" s="447"/>
      <c r="F76" s="447"/>
      <c r="G76" s="447"/>
      <c r="H76" s="447"/>
      <c r="I76" s="447"/>
      <c r="J76" s="447"/>
      <c r="K76" s="447"/>
      <c r="L76" s="447"/>
      <c r="M76" s="361"/>
      <c r="N76" s="327"/>
      <c r="O76" s="11"/>
    </row>
    <row r="77" spans="1:15" ht="45" customHeight="1">
      <c r="A77" s="11"/>
      <c r="B77" s="637" t="s">
        <v>625</v>
      </c>
      <c r="C77" s="638"/>
      <c r="D77" s="639"/>
      <c r="E77" s="639"/>
      <c r="F77" s="639"/>
      <c r="G77" s="639"/>
      <c r="H77" s="639"/>
      <c r="I77" s="639"/>
      <c r="J77" s="639"/>
      <c r="K77" s="639"/>
      <c r="L77" s="639"/>
      <c r="M77" s="640"/>
      <c r="N77" s="267"/>
      <c r="O77" s="11"/>
    </row>
    <row r="78" spans="1:15" ht="15" customHeight="1" thickBot="1">
      <c r="A78" s="11"/>
      <c r="B78" s="347"/>
      <c r="C78" s="275"/>
      <c r="D78" s="294"/>
      <c r="E78" s="635" t="s">
        <v>681</v>
      </c>
      <c r="F78" s="635"/>
      <c r="G78" s="635"/>
      <c r="H78" s="635"/>
      <c r="I78" s="469"/>
      <c r="J78" s="469"/>
      <c r="K78" s="469"/>
      <c r="L78" s="469"/>
      <c r="M78" s="422"/>
      <c r="N78" s="267"/>
      <c r="O78" s="11"/>
    </row>
    <row r="79" spans="1:15" ht="30" customHeight="1" thickTop="1">
      <c r="A79" s="11"/>
      <c r="B79" s="347"/>
      <c r="C79" s="275"/>
      <c r="D79" s="294"/>
      <c r="E79" s="623"/>
      <c r="F79" s="624"/>
      <c r="G79" s="624"/>
      <c r="H79" s="624"/>
      <c r="I79" s="624"/>
      <c r="J79" s="624"/>
      <c r="K79" s="625"/>
      <c r="L79" s="632"/>
      <c r="M79" s="352"/>
      <c r="N79" s="267"/>
      <c r="O79" s="11"/>
    </row>
    <row r="80" spans="1:15" ht="30" customHeight="1" thickBot="1">
      <c r="A80" s="11"/>
      <c r="B80" s="347"/>
      <c r="C80" s="275"/>
      <c r="D80" s="294"/>
      <c r="E80" s="629"/>
      <c r="F80" s="630"/>
      <c r="G80" s="630"/>
      <c r="H80" s="630"/>
      <c r="I80" s="630"/>
      <c r="J80" s="630"/>
      <c r="K80" s="631"/>
      <c r="L80" s="632"/>
      <c r="M80" s="352"/>
      <c r="N80" s="267"/>
      <c r="O80" s="11"/>
    </row>
    <row r="81" spans="1:15" ht="15" customHeight="1" thickTop="1" thickBot="1">
      <c r="A81" s="11"/>
      <c r="B81" s="347"/>
      <c r="C81" s="275"/>
      <c r="D81" s="294"/>
      <c r="E81" s="671" t="s">
        <v>596</v>
      </c>
      <c r="F81" s="671"/>
      <c r="G81" s="671"/>
      <c r="H81" s="671"/>
      <c r="I81" s="671"/>
      <c r="J81" s="671"/>
      <c r="K81" s="671"/>
      <c r="L81" s="671"/>
      <c r="M81" s="362"/>
      <c r="N81" s="267"/>
      <c r="O81" s="11"/>
    </row>
    <row r="82" spans="1:15" ht="30" customHeight="1" thickTop="1">
      <c r="A82" s="11"/>
      <c r="B82" s="347"/>
      <c r="C82" s="275"/>
      <c r="D82" s="294"/>
      <c r="E82" s="623"/>
      <c r="F82" s="624"/>
      <c r="G82" s="624"/>
      <c r="H82" s="624"/>
      <c r="I82" s="624"/>
      <c r="J82" s="624"/>
      <c r="K82" s="625"/>
      <c r="L82" s="634"/>
      <c r="M82" s="355"/>
      <c r="N82" s="267"/>
      <c r="O82" s="11"/>
    </row>
    <row r="83" spans="1:15" ht="30" customHeight="1" thickBot="1">
      <c r="A83" s="11"/>
      <c r="B83" s="347"/>
      <c r="C83" s="275"/>
      <c r="D83" s="294"/>
      <c r="E83" s="629"/>
      <c r="F83" s="630"/>
      <c r="G83" s="630"/>
      <c r="H83" s="630"/>
      <c r="I83" s="630"/>
      <c r="J83" s="630"/>
      <c r="K83" s="631"/>
      <c r="L83" s="634"/>
      <c r="M83" s="355"/>
      <c r="N83" s="267"/>
      <c r="O83" s="11"/>
    </row>
    <row r="84" spans="1:15" ht="9.9499999999999993" customHeight="1" thickTop="1">
      <c r="A84" s="11"/>
      <c r="B84" s="349"/>
      <c r="C84" s="350"/>
      <c r="D84" s="470"/>
      <c r="E84" s="251"/>
      <c r="F84" s="251"/>
      <c r="G84" s="251"/>
      <c r="H84" s="251"/>
      <c r="I84" s="251"/>
      <c r="J84" s="251"/>
      <c r="K84" s="251"/>
      <c r="L84" s="251"/>
      <c r="M84" s="361"/>
      <c r="N84" s="267"/>
      <c r="O84" s="11"/>
    </row>
    <row r="85" spans="1:15" ht="30" customHeight="1">
      <c r="A85" s="11"/>
      <c r="B85" s="637" t="s">
        <v>626</v>
      </c>
      <c r="C85" s="638"/>
      <c r="D85" s="639"/>
      <c r="E85" s="639"/>
      <c r="F85" s="639"/>
      <c r="G85" s="639"/>
      <c r="H85" s="639"/>
      <c r="I85" s="639"/>
      <c r="J85" s="639"/>
      <c r="K85" s="639"/>
      <c r="L85" s="639"/>
      <c r="M85" s="640"/>
      <c r="N85" s="267"/>
      <c r="O85" s="11"/>
    </row>
    <row r="86" spans="1:15" ht="30.75" customHeight="1" thickBot="1">
      <c r="A86" s="11"/>
      <c r="B86" s="358"/>
      <c r="C86" s="359"/>
      <c r="D86" s="468"/>
      <c r="E86" s="636" t="s">
        <v>656</v>
      </c>
      <c r="F86" s="681"/>
      <c r="G86" s="681"/>
      <c r="H86" s="681"/>
      <c r="I86" s="681"/>
      <c r="J86" s="681"/>
      <c r="K86" s="681"/>
      <c r="L86" s="471"/>
      <c r="M86" s="363"/>
      <c r="N86" s="267"/>
      <c r="O86" s="11"/>
    </row>
    <row r="87" spans="1:15" ht="20.100000000000001" customHeight="1" thickTop="1">
      <c r="A87" s="11"/>
      <c r="B87" s="347"/>
      <c r="C87" s="275"/>
      <c r="D87" s="294"/>
      <c r="E87" s="623"/>
      <c r="F87" s="624"/>
      <c r="G87" s="624"/>
      <c r="H87" s="624"/>
      <c r="I87" s="624"/>
      <c r="J87" s="624"/>
      <c r="K87" s="625"/>
      <c r="L87" s="632" t="s">
        <v>652</v>
      </c>
      <c r="M87" s="352"/>
      <c r="N87" s="267"/>
      <c r="O87" s="11"/>
    </row>
    <row r="88" spans="1:15" ht="30" customHeight="1" thickBot="1">
      <c r="A88" s="11"/>
      <c r="B88" s="347"/>
      <c r="C88" s="275"/>
      <c r="D88" s="294"/>
      <c r="E88" s="629"/>
      <c r="F88" s="630"/>
      <c r="G88" s="630"/>
      <c r="H88" s="630"/>
      <c r="I88" s="630"/>
      <c r="J88" s="630"/>
      <c r="K88" s="631"/>
      <c r="L88" s="632"/>
      <c r="M88" s="352"/>
      <c r="N88" s="267"/>
      <c r="O88" s="11"/>
    </row>
    <row r="89" spans="1:15" ht="9.9499999999999993" customHeight="1" thickTop="1">
      <c r="A89" s="11"/>
      <c r="B89" s="349"/>
      <c r="C89" s="350"/>
      <c r="D89" s="470"/>
      <c r="E89" s="251"/>
      <c r="F89" s="251"/>
      <c r="G89" s="251"/>
      <c r="H89" s="251"/>
      <c r="I89" s="251"/>
      <c r="J89" s="251"/>
      <c r="K89" s="251"/>
      <c r="L89" s="472"/>
      <c r="M89" s="364"/>
      <c r="N89" s="267"/>
      <c r="O89" s="11"/>
    </row>
    <row r="90" spans="1:15" ht="30" customHeight="1">
      <c r="A90" s="11"/>
      <c r="B90" s="637" t="s">
        <v>627</v>
      </c>
      <c r="C90" s="638"/>
      <c r="D90" s="639"/>
      <c r="E90" s="647"/>
      <c r="F90" s="647"/>
      <c r="G90" s="647"/>
      <c r="H90" s="647"/>
      <c r="I90" s="639"/>
      <c r="J90" s="639"/>
      <c r="K90" s="639"/>
      <c r="L90" s="639"/>
      <c r="M90" s="640"/>
      <c r="N90" s="267"/>
      <c r="O90" s="11"/>
    </row>
    <row r="91" spans="1:15" ht="15" customHeight="1" thickBot="1">
      <c r="A91" s="11"/>
      <c r="B91" s="358"/>
      <c r="C91" s="359"/>
      <c r="D91" s="468"/>
      <c r="E91" s="714" t="s">
        <v>682</v>
      </c>
      <c r="F91" s="714"/>
      <c r="G91" s="714"/>
      <c r="H91" s="714"/>
      <c r="I91" s="471"/>
      <c r="J91" s="471"/>
      <c r="K91" s="471"/>
      <c r="L91" s="471"/>
      <c r="M91" s="363"/>
      <c r="N91" s="267"/>
      <c r="O91" s="11"/>
    </row>
    <row r="92" spans="1:15" ht="24.95" customHeight="1" thickTop="1">
      <c r="A92" s="11"/>
      <c r="B92" s="347"/>
      <c r="C92" s="275"/>
      <c r="D92" s="294"/>
      <c r="E92" s="623"/>
      <c r="F92" s="624"/>
      <c r="G92" s="624"/>
      <c r="H92" s="624"/>
      <c r="I92" s="624"/>
      <c r="J92" s="624"/>
      <c r="K92" s="625"/>
      <c r="L92" s="276"/>
      <c r="M92" s="254"/>
      <c r="N92" s="267"/>
      <c r="O92" s="11"/>
    </row>
    <row r="93" spans="1:15" ht="30" customHeight="1" thickBot="1">
      <c r="A93" s="11"/>
      <c r="B93" s="347"/>
      <c r="C93" s="275"/>
      <c r="D93" s="294"/>
      <c r="E93" s="629"/>
      <c r="F93" s="630"/>
      <c r="G93" s="630"/>
      <c r="H93" s="630"/>
      <c r="I93" s="630"/>
      <c r="J93" s="630"/>
      <c r="K93" s="631"/>
      <c r="L93" s="276"/>
      <c r="M93" s="254"/>
      <c r="N93" s="267"/>
      <c r="O93" s="11"/>
    </row>
    <row r="94" spans="1:15" ht="30" customHeight="1" thickTop="1" thickBot="1">
      <c r="A94" s="11"/>
      <c r="B94" s="347"/>
      <c r="C94" s="275"/>
      <c r="D94" s="294"/>
      <c r="E94" s="642" t="s">
        <v>659</v>
      </c>
      <c r="F94" s="642"/>
      <c r="G94" s="642"/>
      <c r="H94" s="642"/>
      <c r="I94" s="642"/>
      <c r="J94" s="642"/>
      <c r="K94" s="642"/>
      <c r="L94" s="642"/>
      <c r="M94" s="362"/>
      <c r="N94" s="267"/>
      <c r="O94" s="11"/>
    </row>
    <row r="95" spans="1:15" ht="24.95" customHeight="1" thickTop="1">
      <c r="A95" s="11"/>
      <c r="B95" s="347"/>
      <c r="C95" s="275"/>
      <c r="D95" s="294"/>
      <c r="E95" s="623"/>
      <c r="F95" s="624"/>
      <c r="G95" s="624"/>
      <c r="H95" s="624"/>
      <c r="I95" s="624"/>
      <c r="J95" s="624"/>
      <c r="K95" s="625"/>
      <c r="L95" s="632" t="s">
        <v>657</v>
      </c>
      <c r="M95" s="352"/>
      <c r="N95" s="267"/>
      <c r="O95" s="11"/>
    </row>
    <row r="96" spans="1:15" ht="30" customHeight="1" thickBot="1">
      <c r="A96" s="11"/>
      <c r="B96" s="347"/>
      <c r="C96" s="275"/>
      <c r="D96" s="294"/>
      <c r="E96" s="629"/>
      <c r="F96" s="630"/>
      <c r="G96" s="630"/>
      <c r="H96" s="630"/>
      <c r="I96" s="630"/>
      <c r="J96" s="630"/>
      <c r="K96" s="631"/>
      <c r="L96" s="632"/>
      <c r="M96" s="352"/>
      <c r="N96" s="267"/>
      <c r="O96" s="11"/>
    </row>
    <row r="97" spans="1:15" ht="9.9499999999999993" customHeight="1" thickTop="1">
      <c r="A97" s="11"/>
      <c r="B97" s="349"/>
      <c r="C97" s="350"/>
      <c r="D97" s="470"/>
      <c r="E97" s="251"/>
      <c r="F97" s="251"/>
      <c r="G97" s="251"/>
      <c r="H97" s="251"/>
      <c r="I97" s="251"/>
      <c r="J97" s="251"/>
      <c r="K97" s="251"/>
      <c r="L97" s="251"/>
      <c r="M97" s="361"/>
      <c r="N97" s="267"/>
      <c r="O97" s="11"/>
    </row>
    <row r="98" spans="1:15" ht="28.5" hidden="1" customHeight="1">
      <c r="A98" s="11"/>
      <c r="B98" s="622" t="s">
        <v>613</v>
      </c>
      <c r="C98" s="622"/>
      <c r="D98" s="643"/>
      <c r="E98" s="643"/>
      <c r="F98" s="643"/>
      <c r="G98" s="643"/>
      <c r="H98" s="643"/>
      <c r="I98" s="643"/>
      <c r="J98" s="643"/>
      <c r="K98" s="643"/>
      <c r="L98" s="643"/>
      <c r="M98" s="325"/>
      <c r="N98" s="267"/>
      <c r="O98" s="11"/>
    </row>
    <row r="99" spans="1:15" ht="40.5" hidden="1" customHeight="1" thickBot="1">
      <c r="A99" s="11"/>
      <c r="B99" s="206"/>
      <c r="C99" s="206"/>
      <c r="D99" s="294"/>
      <c r="E99" s="644" t="s">
        <v>598</v>
      </c>
      <c r="F99" s="644"/>
      <c r="G99" s="644"/>
      <c r="H99" s="644"/>
      <c r="I99" s="207"/>
      <c r="J99" s="207"/>
      <c r="K99" s="207"/>
      <c r="L99" s="207"/>
      <c r="M99" s="207"/>
      <c r="N99" s="267"/>
      <c r="O99" s="11"/>
    </row>
    <row r="100" spans="1:15" ht="24.75" hidden="1" customHeight="1" thickTop="1">
      <c r="A100" s="11"/>
      <c r="B100" s="206"/>
      <c r="C100" s="206"/>
      <c r="D100" s="294"/>
      <c r="E100" s="623"/>
      <c r="F100" s="624"/>
      <c r="G100" s="624"/>
      <c r="H100" s="624"/>
      <c r="I100" s="624"/>
      <c r="J100" s="624"/>
      <c r="K100" s="625"/>
      <c r="L100" s="209"/>
      <c r="M100" s="276"/>
      <c r="N100" s="267"/>
      <c r="O100" s="11"/>
    </row>
    <row r="101" spans="1:15" ht="20.100000000000001" hidden="1" customHeight="1" thickBot="1">
      <c r="A101" s="11"/>
      <c r="B101" s="206"/>
      <c r="C101" s="206"/>
      <c r="D101" s="294"/>
      <c r="E101" s="629"/>
      <c r="F101" s="630"/>
      <c r="G101" s="630"/>
      <c r="H101" s="630"/>
      <c r="I101" s="630"/>
      <c r="J101" s="630"/>
      <c r="K101" s="631"/>
      <c r="L101" s="209"/>
      <c r="M101" s="276"/>
      <c r="N101" s="267"/>
      <c r="O101" s="11"/>
    </row>
    <row r="102" spans="1:15" ht="24.75" hidden="1" customHeight="1" thickTop="1" thickBot="1">
      <c r="A102" s="11"/>
      <c r="B102" s="206"/>
      <c r="C102" s="206"/>
      <c r="D102" s="294"/>
      <c r="E102" s="671" t="s">
        <v>599</v>
      </c>
      <c r="F102" s="671"/>
      <c r="G102" s="671"/>
      <c r="H102" s="671"/>
      <c r="I102" s="671"/>
      <c r="J102" s="671"/>
      <c r="K102" s="671"/>
      <c r="L102" s="671"/>
      <c r="M102" s="323"/>
      <c r="N102" s="267"/>
      <c r="O102" s="11"/>
    </row>
    <row r="103" spans="1:15" ht="27" hidden="1" customHeight="1" thickTop="1" thickBot="1">
      <c r="A103" s="11"/>
      <c r="B103" s="433"/>
      <c r="C103" s="431"/>
      <c r="D103" s="432"/>
      <c r="E103" s="672"/>
      <c r="F103" s="672"/>
      <c r="G103" s="672"/>
      <c r="H103" s="672"/>
      <c r="I103" s="672"/>
      <c r="J103" s="672"/>
      <c r="K103" s="672"/>
      <c r="L103" s="645" t="s">
        <v>577</v>
      </c>
      <c r="M103" s="434"/>
      <c r="N103" s="267"/>
      <c r="O103" s="11"/>
    </row>
    <row r="104" spans="1:15" ht="25.5" hidden="1" customHeight="1" thickTop="1" thickBot="1">
      <c r="A104" s="11"/>
      <c r="B104" s="394"/>
      <c r="C104" s="392"/>
      <c r="D104" s="392"/>
      <c r="E104" s="673"/>
      <c r="F104" s="673"/>
      <c r="G104" s="673"/>
      <c r="H104" s="673"/>
      <c r="I104" s="673"/>
      <c r="J104" s="673"/>
      <c r="K104" s="673"/>
      <c r="L104" s="646"/>
      <c r="M104" s="434"/>
      <c r="N104" s="267"/>
      <c r="O104" s="11"/>
    </row>
    <row r="105" spans="1:15" ht="12.75" hidden="1" customHeight="1" thickTop="1" thickBot="1">
      <c r="A105" s="11"/>
      <c r="B105" s="394"/>
      <c r="C105" s="392"/>
      <c r="D105" s="392"/>
      <c r="E105" s="421"/>
      <c r="F105" s="421"/>
      <c r="G105" s="421"/>
      <c r="H105" s="421"/>
      <c r="I105" s="421"/>
      <c r="J105" s="421"/>
      <c r="K105" s="421"/>
      <c r="L105" s="421"/>
      <c r="M105" s="393"/>
      <c r="N105" s="267"/>
      <c r="O105" s="11"/>
    </row>
    <row r="106" spans="1:15" s="266" customFormat="1" ht="12.75" customHeight="1">
      <c r="A106" s="268"/>
      <c r="B106" s="394"/>
      <c r="C106" s="392"/>
      <c r="D106" s="392"/>
      <c r="E106" s="421"/>
      <c r="F106" s="421"/>
      <c r="G106" s="421"/>
      <c r="H106" s="421"/>
      <c r="I106" s="421"/>
      <c r="J106" s="421"/>
      <c r="K106" s="421"/>
      <c r="L106" s="421"/>
      <c r="M106" s="393"/>
      <c r="N106" s="267"/>
      <c r="O106" s="268"/>
    </row>
    <row r="107" spans="1:15" customFormat="1" ht="47.25" customHeight="1">
      <c r="B107" s="677" t="s">
        <v>683</v>
      </c>
      <c r="C107" s="678"/>
      <c r="D107" s="678"/>
      <c r="E107" s="678"/>
      <c r="F107" s="678"/>
      <c r="G107" s="678"/>
      <c r="H107" s="678"/>
      <c r="I107" s="678"/>
      <c r="J107" s="678"/>
      <c r="K107" s="678"/>
      <c r="L107" s="678"/>
      <c r="M107" s="679"/>
      <c r="N107" s="265"/>
    </row>
    <row r="108" spans="1:15" customFormat="1" ht="24.95" customHeight="1" thickBot="1">
      <c r="B108" s="371"/>
      <c r="C108" s="271"/>
      <c r="D108" s="423"/>
      <c r="E108" s="423"/>
      <c r="F108" s="423"/>
      <c r="G108" s="424"/>
      <c r="H108" s="277"/>
      <c r="I108" s="277"/>
      <c r="J108" s="277"/>
      <c r="K108" s="277"/>
      <c r="L108" s="277"/>
      <c r="M108" s="372"/>
      <c r="N108" s="265"/>
    </row>
    <row r="109" spans="1:15" customFormat="1" ht="18" customHeight="1" thickTop="1" thickBot="1">
      <c r="B109" s="674" t="s">
        <v>597</v>
      </c>
      <c r="C109" s="674"/>
      <c r="D109" s="674"/>
      <c r="E109" s="674"/>
      <c r="F109" s="674"/>
      <c r="G109" s="674" t="s">
        <v>603</v>
      </c>
      <c r="H109" s="674"/>
      <c r="I109" s="674"/>
      <c r="J109" s="674" t="s">
        <v>568</v>
      </c>
      <c r="K109" s="674"/>
      <c r="L109" s="674"/>
      <c r="M109" s="376"/>
      <c r="N109" s="265"/>
    </row>
    <row r="110" spans="1:15" s="113" customFormat="1" ht="24.95" customHeight="1" thickTop="1" thickBot="1">
      <c r="A110"/>
      <c r="B110" s="546"/>
      <c r="C110" s="546"/>
      <c r="D110" s="546"/>
      <c r="E110" s="546"/>
      <c r="F110" s="546"/>
      <c r="G110" s="546"/>
      <c r="H110" s="546"/>
      <c r="I110" s="546"/>
      <c r="J110" s="578"/>
      <c r="K110" s="578"/>
      <c r="L110" s="578"/>
      <c r="M110" s="377"/>
      <c r="N110" s="235"/>
    </row>
    <row r="111" spans="1:15" s="113" customFormat="1" ht="24.95" customHeight="1" thickTop="1" thickBot="1">
      <c r="A111"/>
      <c r="B111" s="680"/>
      <c r="C111" s="680"/>
      <c r="D111" s="680"/>
      <c r="E111" s="680"/>
      <c r="F111" s="680"/>
      <c r="G111" s="546"/>
      <c r="H111" s="546"/>
      <c r="I111" s="546"/>
      <c r="J111" s="546"/>
      <c r="K111" s="546"/>
      <c r="L111" s="546"/>
      <c r="M111" s="378"/>
      <c r="N111" s="235"/>
    </row>
    <row r="112" spans="1:15" s="6" customFormat="1" ht="7.5" customHeight="1" thickTop="1">
      <c r="A112" s="11"/>
      <c r="B112" s="435"/>
      <c r="C112" s="436"/>
      <c r="D112" s="436"/>
      <c r="E112" s="437"/>
      <c r="F112" s="437"/>
      <c r="G112" s="437"/>
      <c r="H112" s="437"/>
      <c r="I112" s="437"/>
      <c r="J112" s="437"/>
      <c r="K112" s="437"/>
      <c r="L112" s="437"/>
      <c r="M112" s="438"/>
      <c r="N112" s="267"/>
      <c r="O112" s="10"/>
    </row>
    <row r="113" spans="1:16" s="6" customFormat="1" ht="32.25" customHeight="1" thickBot="1">
      <c r="A113" s="11"/>
      <c r="B113" s="675" t="s">
        <v>684</v>
      </c>
      <c r="C113" s="675"/>
      <c r="D113" s="675"/>
      <c r="E113" s="675"/>
      <c r="F113" s="675"/>
      <c r="G113" s="675"/>
      <c r="H113" s="675"/>
      <c r="I113" s="675"/>
      <c r="J113" s="675"/>
      <c r="K113" s="675"/>
      <c r="L113" s="675"/>
      <c r="M113" s="676"/>
      <c r="N113" s="234"/>
      <c r="O113" s="10"/>
      <c r="P113" s="10"/>
    </row>
    <row r="114" spans="1:16" s="6" customFormat="1" ht="5.0999999999999996" customHeight="1" thickTop="1">
      <c r="A114" s="11"/>
      <c r="B114" s="396"/>
      <c r="C114" s="397"/>
      <c r="D114" s="397"/>
      <c r="E114" s="398"/>
      <c r="F114" s="398"/>
      <c r="G114" s="398"/>
      <c r="H114" s="398"/>
      <c r="I114" s="398"/>
      <c r="J114" s="398"/>
      <c r="K114" s="398"/>
      <c r="L114" s="398"/>
      <c r="M114" s="395"/>
      <c r="N114" s="234"/>
    </row>
    <row r="115" spans="1:16" s="6" customFormat="1" ht="24.95" customHeight="1" thickBot="1">
      <c r="A115" s="11"/>
      <c r="B115" s="365"/>
      <c r="C115" s="291"/>
      <c r="D115" s="291"/>
      <c r="E115" s="291"/>
      <c r="F115" s="291"/>
      <c r="G115" s="292"/>
      <c r="H115" s="292"/>
      <c r="I115" s="292"/>
      <c r="J115" s="292"/>
      <c r="K115" s="292"/>
      <c r="L115" s="292"/>
      <c r="M115" s="366"/>
      <c r="N115" s="197"/>
      <c r="O115" s="10"/>
      <c r="P115" s="10"/>
    </row>
    <row r="116" spans="1:16" ht="31.5" customHeight="1" thickTop="1" thickBot="1">
      <c r="A116" s="11"/>
      <c r="B116" s="641" t="s">
        <v>628</v>
      </c>
      <c r="C116" s="641"/>
      <c r="D116" s="641"/>
      <c r="E116" s="641"/>
      <c r="F116" s="641"/>
      <c r="G116" s="641" t="s">
        <v>629</v>
      </c>
      <c r="H116" s="641"/>
      <c r="I116" s="641"/>
      <c r="J116" s="641" t="s">
        <v>568</v>
      </c>
      <c r="K116" s="641"/>
      <c r="L116" s="641"/>
      <c r="M116" s="379"/>
      <c r="N116" s="226"/>
      <c r="O116" s="11"/>
      <c r="P116" s="11"/>
    </row>
    <row r="117" spans="1:16" ht="24.95" customHeight="1" thickTop="1" thickBot="1">
      <c r="A117" s="11"/>
      <c r="B117" s="546"/>
      <c r="C117" s="546"/>
      <c r="D117" s="546"/>
      <c r="E117" s="546"/>
      <c r="F117" s="546"/>
      <c r="G117" s="546"/>
      <c r="H117" s="546"/>
      <c r="I117" s="546"/>
      <c r="J117" s="578"/>
      <c r="K117" s="578"/>
      <c r="L117" s="578"/>
      <c r="M117" s="377"/>
      <c r="N117" s="219"/>
      <c r="O117" s="11"/>
      <c r="P117" s="11"/>
    </row>
    <row r="118" spans="1:16" ht="24.95" customHeight="1" thickTop="1" thickBot="1">
      <c r="A118" s="11"/>
      <c r="B118" s="546"/>
      <c r="C118" s="546"/>
      <c r="D118" s="546"/>
      <c r="E118" s="546"/>
      <c r="F118" s="546"/>
      <c r="G118" s="546"/>
      <c r="H118" s="546"/>
      <c r="I118" s="546"/>
      <c r="J118" s="578"/>
      <c r="K118" s="578"/>
      <c r="L118" s="578"/>
      <c r="M118" s="377"/>
      <c r="N118" s="219"/>
      <c r="O118" s="11"/>
      <c r="P118" s="11"/>
    </row>
    <row r="119" spans="1:16" ht="9.9499999999999993" customHeight="1" thickTop="1">
      <c r="A119" s="11"/>
      <c r="B119" s="367"/>
      <c r="C119" s="368"/>
      <c r="D119" s="399"/>
      <c r="E119" s="399"/>
      <c r="F119" s="399"/>
      <c r="G119" s="399"/>
      <c r="H119" s="399"/>
      <c r="I119" s="399"/>
      <c r="J119" s="400"/>
      <c r="K119" s="400"/>
      <c r="L119" s="400"/>
      <c r="M119" s="369"/>
      <c r="N119" s="220"/>
      <c r="O119" s="11"/>
      <c r="P119" s="11"/>
    </row>
    <row r="120" spans="1:16" ht="30" customHeight="1">
      <c r="A120" s="11"/>
      <c r="B120" s="637" t="s">
        <v>630</v>
      </c>
      <c r="C120" s="638"/>
      <c r="D120" s="716"/>
      <c r="E120" s="716"/>
      <c r="F120" s="716"/>
      <c r="G120" s="716"/>
      <c r="H120" s="716"/>
      <c r="I120" s="716"/>
      <c r="J120" s="716"/>
      <c r="K120" s="716"/>
      <c r="L120" s="716"/>
      <c r="M120" s="640"/>
      <c r="N120" s="220"/>
      <c r="O120" s="11"/>
      <c r="P120" s="11"/>
    </row>
    <row r="121" spans="1:16" ht="30.75" customHeight="1" thickBot="1">
      <c r="A121" s="11"/>
      <c r="B121" s="358"/>
      <c r="C121" s="359"/>
      <c r="D121" s="468"/>
      <c r="E121" s="636" t="s">
        <v>658</v>
      </c>
      <c r="F121" s="636"/>
      <c r="G121" s="636"/>
      <c r="H121" s="636"/>
      <c r="I121" s="636"/>
      <c r="J121" s="636"/>
      <c r="K121" s="636"/>
      <c r="L121" s="471"/>
      <c r="M121" s="363"/>
      <c r="N121" s="220"/>
      <c r="O121" s="11"/>
      <c r="P121" s="11"/>
    </row>
    <row r="122" spans="1:16" ht="24.95" customHeight="1" thickTop="1">
      <c r="A122" s="11"/>
      <c r="B122" s="347"/>
      <c r="C122" s="275"/>
      <c r="D122" s="294"/>
      <c r="E122" s="623"/>
      <c r="F122" s="624"/>
      <c r="G122" s="624"/>
      <c r="H122" s="624"/>
      <c r="I122" s="624"/>
      <c r="J122" s="624"/>
      <c r="K122" s="625"/>
      <c r="L122" s="632" t="s">
        <v>660</v>
      </c>
      <c r="M122" s="352"/>
      <c r="N122" s="220"/>
      <c r="O122" s="11"/>
      <c r="P122" s="11"/>
    </row>
    <row r="123" spans="1:16" ht="30" customHeight="1" thickBot="1">
      <c r="A123" s="11"/>
      <c r="B123" s="347"/>
      <c r="C123" s="275"/>
      <c r="D123" s="294"/>
      <c r="E123" s="629"/>
      <c r="F123" s="630"/>
      <c r="G123" s="630"/>
      <c r="H123" s="630"/>
      <c r="I123" s="630"/>
      <c r="J123" s="630"/>
      <c r="K123" s="631"/>
      <c r="L123" s="632"/>
      <c r="M123" s="352"/>
      <c r="N123" s="220"/>
      <c r="O123" s="11"/>
      <c r="P123" s="11"/>
    </row>
    <row r="124" spans="1:16" ht="9.9499999999999993" customHeight="1" thickTop="1">
      <c r="A124" s="11"/>
      <c r="B124" s="349"/>
      <c r="C124" s="350"/>
      <c r="D124" s="470"/>
      <c r="E124" s="473"/>
      <c r="F124" s="473"/>
      <c r="G124" s="473"/>
      <c r="H124" s="473"/>
      <c r="I124" s="473"/>
      <c r="J124" s="473"/>
      <c r="K124" s="473"/>
      <c r="L124" s="474"/>
      <c r="M124" s="370"/>
      <c r="N124" s="267"/>
      <c r="O124" s="11"/>
    </row>
    <row r="125" spans="1:16" ht="14.25" hidden="1" customHeight="1">
      <c r="B125" s="227"/>
      <c r="C125" s="227"/>
      <c r="D125" s="227"/>
      <c r="E125" s="227"/>
      <c r="F125" s="227"/>
      <c r="G125" s="227"/>
      <c r="H125" s="227"/>
      <c r="I125" s="227"/>
      <c r="J125" s="7"/>
      <c r="K125" s="7"/>
      <c r="M125" s="266"/>
    </row>
    <row r="126" spans="1:16" ht="14.25" hidden="1" customHeight="1">
      <c r="B126" s="227"/>
      <c r="C126" s="227"/>
      <c r="D126" s="227"/>
      <c r="E126" s="227"/>
      <c r="F126" s="227"/>
      <c r="G126" s="227"/>
      <c r="H126" s="227"/>
      <c r="I126" s="227"/>
      <c r="J126" s="7"/>
      <c r="K126" s="7"/>
      <c r="M126" s="266"/>
    </row>
    <row r="127" spans="1:16" ht="14.25" hidden="1" customHeight="1">
      <c r="B127" s="227"/>
      <c r="C127" s="227"/>
      <c r="D127" s="227"/>
      <c r="E127" s="227"/>
      <c r="F127" s="227"/>
      <c r="G127" s="227"/>
      <c r="H127" s="227"/>
      <c r="I127" s="227"/>
      <c r="J127" s="7"/>
      <c r="K127" s="7"/>
      <c r="M127" s="266"/>
    </row>
    <row r="128" spans="1:16" ht="14.25" hidden="1" customHeight="1">
      <c r="B128" s="227"/>
      <c r="C128" s="227"/>
      <c r="D128" s="227"/>
      <c r="E128" s="227"/>
      <c r="F128" s="227"/>
      <c r="G128" s="227"/>
      <c r="H128" s="227"/>
      <c r="I128" s="227"/>
      <c r="J128" s="7"/>
      <c r="K128" s="7"/>
      <c r="M128" s="266"/>
    </row>
    <row r="129" spans="1:14" ht="14.25" hidden="1" customHeight="1">
      <c r="B129" s="227"/>
      <c r="C129" s="227"/>
      <c r="D129" s="227"/>
      <c r="E129" s="227"/>
      <c r="F129" s="227"/>
      <c r="G129" s="227"/>
      <c r="H129" s="227"/>
      <c r="I129" s="227"/>
      <c r="J129" s="7"/>
      <c r="K129" s="7"/>
      <c r="M129" s="266"/>
    </row>
    <row r="130" spans="1:14" ht="14.25" hidden="1" customHeight="1">
      <c r="B130" s="227"/>
      <c r="C130" s="227"/>
      <c r="D130" s="227"/>
      <c r="E130" s="227"/>
      <c r="F130" s="227"/>
      <c r="G130" s="227"/>
      <c r="H130" s="227"/>
      <c r="I130" s="227"/>
      <c r="J130" s="7"/>
      <c r="K130" s="7"/>
      <c r="M130" s="266"/>
    </row>
    <row r="131" spans="1:14" ht="14.25" hidden="1" customHeight="1">
      <c r="B131" s="227"/>
      <c r="C131" s="227"/>
      <c r="D131" s="227"/>
      <c r="E131" s="227"/>
      <c r="F131" s="227"/>
      <c r="G131" s="227"/>
      <c r="H131" s="227"/>
      <c r="I131" s="227"/>
      <c r="J131" s="7"/>
      <c r="K131" s="7"/>
      <c r="L131" s="6"/>
      <c r="M131" s="234"/>
    </row>
    <row r="132" spans="1:14" ht="7.5" hidden="1" customHeight="1">
      <c r="B132" s="670"/>
      <c r="C132" s="670"/>
      <c r="D132" s="670"/>
      <c r="E132" s="670"/>
      <c r="F132" s="670"/>
      <c r="G132" s="670"/>
      <c r="H132" s="670"/>
      <c r="I132" s="670"/>
      <c r="J132" s="670"/>
      <c r="K132" s="670"/>
      <c r="L132" s="670"/>
      <c r="M132" s="324"/>
    </row>
    <row r="133" spans="1:14" ht="12.75" hidden="1" customHeight="1">
      <c r="M133" s="266"/>
    </row>
    <row r="134" spans="1:14" hidden="1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234"/>
    </row>
    <row r="135" spans="1:14" hidden="1">
      <c r="A135" s="5" t="s">
        <v>139</v>
      </c>
      <c r="B135" s="5" t="b">
        <f>ISTEXT(#REF!)</f>
        <v>0</v>
      </c>
      <c r="M135" s="266"/>
    </row>
    <row r="136" spans="1:14" hidden="1">
      <c r="B136" s="9" t="str">
        <f>IF(B135=TRUE,MID(#REF!,1,500), "No declarado")</f>
        <v>No declarado</v>
      </c>
      <c r="C136" s="9"/>
      <c r="M136" s="266"/>
    </row>
    <row r="137" spans="1:14" hidden="1">
      <c r="M137" s="266"/>
    </row>
    <row r="138" spans="1:14" hidden="1">
      <c r="B138" s="5" t="b">
        <f>ISTEXT(#REF!)</f>
        <v>0</v>
      </c>
      <c r="M138" s="266"/>
    </row>
    <row r="139" spans="1:14" hidden="1">
      <c r="A139" s="5" t="s">
        <v>98</v>
      </c>
      <c r="B139" s="9" t="str">
        <f>IF(B138=TRUE,MID(#REF!,1,500), "No declarado")</f>
        <v>No declarado</v>
      </c>
      <c r="C139" s="9"/>
      <c r="D139" s="5" t="s">
        <v>60</v>
      </c>
      <c r="E139" s="5" t="s">
        <v>60</v>
      </c>
      <c r="F139" s="5" t="s">
        <v>60</v>
      </c>
      <c r="M139" s="266"/>
    </row>
    <row r="140" spans="1:14" hidden="1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236"/>
      <c r="N140" s="79"/>
    </row>
    <row r="141" spans="1:14" hidden="1">
      <c r="M141" s="266"/>
    </row>
    <row r="142" spans="1:14" hidden="1">
      <c r="A142" s="5" t="s">
        <v>140</v>
      </c>
      <c r="G142" s="5">
        <v>1</v>
      </c>
      <c r="H142" s="5" t="str">
        <f>IF(G142=2, "Si", "No")</f>
        <v>No</v>
      </c>
      <c r="I142" s="9" t="str">
        <f>IF(G142=0,"No declarado",MID(H142,1,2))</f>
        <v>No</v>
      </c>
      <c r="M142" s="266"/>
    </row>
    <row r="143" spans="1:14" hidden="1">
      <c r="B143" s="5" t="b">
        <f>ISTEXT(#REF!)</f>
        <v>0</v>
      </c>
      <c r="M143" s="266"/>
    </row>
    <row r="144" spans="1:14" hidden="1">
      <c r="B144" s="9" t="str">
        <f>IF(B143=TRUE,MID(#REF!,1,800), "No declarado")</f>
        <v>No declarado</v>
      </c>
      <c r="C144" s="9"/>
      <c r="M144" s="266"/>
    </row>
    <row r="145" spans="1:13" hidden="1">
      <c r="M145" s="266"/>
    </row>
    <row r="146" spans="1:13" hidden="1">
      <c r="A146" s="5" t="s">
        <v>141</v>
      </c>
      <c r="B146" s="5" t="b">
        <f>ISTEXT(#REF!)</f>
        <v>0</v>
      </c>
      <c r="M146" s="266"/>
    </row>
    <row r="147" spans="1:13" hidden="1">
      <c r="B147" s="9" t="str">
        <f>IF(B146=TRUE,MID(#REF!,1,800), "No declarado")</f>
        <v>No declarado</v>
      </c>
      <c r="C147" s="9"/>
      <c r="M147" s="266"/>
    </row>
    <row r="148" spans="1:13" hidden="1">
      <c r="M148" s="266"/>
    </row>
    <row r="149" spans="1:13" hidden="1">
      <c r="A149" s="5" t="s">
        <v>142</v>
      </c>
      <c r="B149" s="5" t="b">
        <f>ISTEXT(#REF!)</f>
        <v>0</v>
      </c>
      <c r="M149" s="266"/>
    </row>
    <row r="150" spans="1:13" hidden="1">
      <c r="B150" s="9" t="str">
        <f>IF(B149=TRUE,MID(#REF!,1,500), "No declarado")</f>
        <v>No declarado</v>
      </c>
      <c r="C150" s="9"/>
      <c r="M150" s="266"/>
    </row>
    <row r="151" spans="1:13" hidden="1">
      <c r="M151" s="266"/>
    </row>
    <row r="152" spans="1:13" hidden="1">
      <c r="A152" s="5" t="s">
        <v>143</v>
      </c>
      <c r="B152" s="5" t="b">
        <f>ISTEXT(#REF!)</f>
        <v>0</v>
      </c>
      <c r="M152" s="266"/>
    </row>
    <row r="153" spans="1:13" hidden="1">
      <c r="B153" s="9" t="str">
        <f>IF(B152=TRUE,MID(#REF!,1,500), "No declarado")</f>
        <v>No declarado</v>
      </c>
      <c r="C153" s="9"/>
      <c r="I153" s="73" t="s">
        <v>425</v>
      </c>
      <c r="M153" s="266"/>
    </row>
    <row r="154" spans="1:13" hidden="1">
      <c r="A154" s="79"/>
      <c r="B154" s="79"/>
      <c r="C154" s="79"/>
      <c r="D154" s="79"/>
      <c r="E154" s="79"/>
      <c r="F154" s="79"/>
      <c r="G154" s="79"/>
      <c r="H154" s="79"/>
      <c r="I154" s="79" t="str">
        <f>CONCATENATE(B144,I153,B158)</f>
        <v>No declarado          /          No declarado</v>
      </c>
      <c r="J154" s="79"/>
      <c r="K154" s="79"/>
      <c r="L154" s="79"/>
      <c r="M154" s="234"/>
    </row>
    <row r="155" spans="1:13" hidden="1">
      <c r="M155" s="266"/>
    </row>
    <row r="156" spans="1:13" hidden="1">
      <c r="A156" s="5" t="s">
        <v>144</v>
      </c>
      <c r="H156" s="5">
        <v>0</v>
      </c>
      <c r="I156" s="5" t="str">
        <f>IF(H156=1, "Si", "No")</f>
        <v>No</v>
      </c>
      <c r="J156" s="9" t="str">
        <f>IF(H156=0,"No declarado",MID(I156,1,2))</f>
        <v>No declarado</v>
      </c>
      <c r="M156" s="266"/>
    </row>
    <row r="157" spans="1:13" hidden="1">
      <c r="B157" s="5" t="b">
        <f>ISTEXT(#REF!)</f>
        <v>0</v>
      </c>
      <c r="M157" s="266"/>
    </row>
    <row r="158" spans="1:13" hidden="1">
      <c r="B158" s="9" t="str">
        <f>IF(B157=TRUE,MID(#REF!,1,800), "No declarado")</f>
        <v>No declarado</v>
      </c>
      <c r="C158" s="9"/>
      <c r="M158" s="266"/>
    </row>
    <row r="159" spans="1:13" hidden="1">
      <c r="M159" s="266"/>
    </row>
    <row r="160" spans="1:13" hidden="1">
      <c r="A160" s="5" t="s">
        <v>145</v>
      </c>
      <c r="B160" s="5" t="b">
        <f>ISTEXT(#REF!)</f>
        <v>0</v>
      </c>
      <c r="M160" s="266"/>
    </row>
    <row r="161" spans="1:13" hidden="1">
      <c r="B161" s="9" t="str">
        <f>IF(B160=TRUE,MID(#REF!,1,800), "No declarado")</f>
        <v>No declarado</v>
      </c>
      <c r="C161" s="9"/>
      <c r="M161" s="266"/>
    </row>
    <row r="162" spans="1:13" hidden="1">
      <c r="M162" s="266"/>
    </row>
    <row r="163" spans="1:13" hidden="1">
      <c r="A163" s="5" t="s">
        <v>146</v>
      </c>
      <c r="B163" s="5" t="b">
        <f>ISTEXT(#REF!)</f>
        <v>0</v>
      </c>
      <c r="M163" s="266"/>
    </row>
    <row r="164" spans="1:13" hidden="1">
      <c r="B164" s="9" t="str">
        <f>IF(B163=TRUE,MID(#REF!,1,800), "No declarado")</f>
        <v>No declarado</v>
      </c>
      <c r="C164" s="9"/>
      <c r="M164" s="266"/>
    </row>
    <row r="165" spans="1:13" hidden="1">
      <c r="M165" s="266"/>
    </row>
    <row r="166" spans="1:13" hidden="1">
      <c r="A166" s="5" t="s">
        <v>147</v>
      </c>
      <c r="B166" s="5" t="b">
        <f>ISTEXT(#REF!)</f>
        <v>0</v>
      </c>
      <c r="M166" s="266"/>
    </row>
    <row r="167" spans="1:13" hidden="1">
      <c r="B167" s="9" t="str">
        <f>IF(B166=TRUE,MID(#REF!,1,500), "No declarado")</f>
        <v>No declarado</v>
      </c>
      <c r="C167" s="9"/>
      <c r="M167" s="266"/>
    </row>
    <row r="168" spans="1:13" hidden="1">
      <c r="M168" s="266"/>
    </row>
    <row r="169" spans="1:13" hidden="1">
      <c r="A169" s="79"/>
      <c r="B169" s="79"/>
      <c r="C169" s="79"/>
      <c r="D169" s="79"/>
      <c r="E169" s="79"/>
      <c r="F169" s="79"/>
      <c r="G169" s="79">
        <v>0</v>
      </c>
      <c r="H169" s="79"/>
      <c r="I169" s="79"/>
      <c r="J169" s="79"/>
      <c r="K169" s="79"/>
      <c r="L169" s="79"/>
      <c r="M169" s="234"/>
    </row>
    <row r="170" spans="1:13" hidden="1">
      <c r="F170" s="5">
        <v>0</v>
      </c>
      <c r="G170" s="5" t="str">
        <f>IF(F170=1, "Si", "No")</f>
        <v>No</v>
      </c>
      <c r="H170" s="9" t="str">
        <f>IF(F170=0,"No declarado",MID(G170,1,2))</f>
        <v>No declarado</v>
      </c>
      <c r="M170" s="266"/>
    </row>
    <row r="171" spans="1:13" hidden="1">
      <c r="A171" s="5" t="s">
        <v>148</v>
      </c>
      <c r="M171" s="266"/>
    </row>
    <row r="172" spans="1:13" hidden="1">
      <c r="B172" s="5" t="b">
        <f>ISTEXT(#REF!)</f>
        <v>0</v>
      </c>
      <c r="M172" s="266"/>
    </row>
    <row r="173" spans="1:13" hidden="1">
      <c r="B173" s="9" t="str">
        <f>IF(B172=TRUE,MID(#REF!,1,1000), "No declarado")</f>
        <v>No declarado</v>
      </c>
      <c r="C173" s="9"/>
      <c r="M173" s="266"/>
    </row>
    <row r="174" spans="1:13" hidden="1">
      <c r="M174" s="266"/>
    </row>
    <row r="175" spans="1:13" hidden="1">
      <c r="A175" s="5" t="s">
        <v>149</v>
      </c>
      <c r="B175" s="5" t="b">
        <f>ISTEXT(#REF!)</f>
        <v>0</v>
      </c>
      <c r="M175" s="266"/>
    </row>
    <row r="176" spans="1:13" hidden="1">
      <c r="B176" s="9" t="str">
        <f>IF(B175=TRUE,MID(#REF!,1,1000), "No declarado")</f>
        <v>No declarado</v>
      </c>
      <c r="C176" s="9"/>
      <c r="M176" s="266"/>
    </row>
    <row r="177" spans="1:13" hidden="1">
      <c r="M177" s="266"/>
    </row>
    <row r="178" spans="1:13" hidden="1">
      <c r="A178" s="5" t="s">
        <v>150</v>
      </c>
      <c r="B178" s="5" t="b">
        <f>ISTEXT(#REF!)</f>
        <v>0</v>
      </c>
      <c r="M178" s="266"/>
    </row>
    <row r="179" spans="1:13" hidden="1">
      <c r="B179" s="9" t="str">
        <f>IF(B178=TRUE,MID(#REF!,1,1000), "No declarado")</f>
        <v>No declarado</v>
      </c>
      <c r="C179" s="9"/>
      <c r="M179" s="266"/>
    </row>
    <row r="180" spans="1:13" hidden="1">
      <c r="M180" s="266"/>
    </row>
    <row r="181" spans="1:13" hidden="1">
      <c r="A181" s="5" t="s">
        <v>151</v>
      </c>
      <c r="B181" s="5" t="b">
        <f>ISTEXT(#REF!)</f>
        <v>0</v>
      </c>
      <c r="M181" s="266"/>
    </row>
    <row r="182" spans="1:13" hidden="1">
      <c r="B182" s="9" t="str">
        <f>IF(B181=TRUE,MID(#REF!,1,1000), "No declarado")</f>
        <v>No declarado</v>
      </c>
      <c r="C182" s="9"/>
      <c r="M182" s="266"/>
    </row>
    <row r="183" spans="1:13" hidden="1">
      <c r="M183" s="266"/>
    </row>
    <row r="184" spans="1:13" hidden="1">
      <c r="M184" s="266"/>
    </row>
    <row r="185" spans="1:13" hidden="1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234"/>
    </row>
    <row r="186" spans="1:13" hidden="1">
      <c r="A186" s="5">
        <v>3.3</v>
      </c>
      <c r="M186" s="266"/>
    </row>
    <row r="187" spans="1:13" hidden="1">
      <c r="B187" s="5" t="b">
        <v>0</v>
      </c>
      <c r="D187" s="5" t="str">
        <f>IF(B187=TRUE,"Federal", "")</f>
        <v/>
      </c>
      <c r="E187" s="9" t="s">
        <v>133</v>
      </c>
      <c r="F187" s="9" t="str">
        <f>CONCATENATE(D187,E187,D188,E187,D189)</f>
        <v xml:space="preserve">                  </v>
      </c>
      <c r="M187" s="266"/>
    </row>
    <row r="188" spans="1:13" hidden="1">
      <c r="B188" s="5" t="b">
        <v>0</v>
      </c>
      <c r="D188" s="5" t="str">
        <f>IF(B188=TRUE,"Estatal", "")</f>
        <v/>
      </c>
      <c r="M188" s="266"/>
    </row>
    <row r="189" spans="1:13" hidden="1">
      <c r="B189" s="5" t="b">
        <v>0</v>
      </c>
      <c r="D189" s="5" t="str">
        <f>IF(B189=TRUE,"Municipal", "")</f>
        <v/>
      </c>
      <c r="M189" s="266"/>
    </row>
    <row r="190" spans="1:13" hidden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234"/>
    </row>
    <row r="191" spans="1:13" hidden="1">
      <c r="M191" s="266"/>
    </row>
    <row r="192" spans="1:13" hidden="1">
      <c r="A192" s="5" t="s">
        <v>424</v>
      </c>
      <c r="M192" s="266"/>
    </row>
    <row r="193" spans="13:13" hidden="1">
      <c r="M193" s="266"/>
    </row>
    <row r="194" spans="13:13" hidden="1">
      <c r="M194" s="266"/>
    </row>
    <row r="195" spans="13:13" hidden="1">
      <c r="M195" s="266"/>
    </row>
    <row r="196" spans="13:13" hidden="1">
      <c r="M196" s="266"/>
    </row>
    <row r="197" spans="13:13" hidden="1">
      <c r="M197" s="266"/>
    </row>
    <row r="198" spans="13:13" hidden="1">
      <c r="M198" s="266"/>
    </row>
    <row r="199" spans="13:13" hidden="1">
      <c r="M199" s="266"/>
    </row>
    <row r="200" spans="13:13" hidden="1">
      <c r="M200" s="266"/>
    </row>
    <row r="201" spans="13:13" hidden="1">
      <c r="M201" s="266"/>
    </row>
    <row r="202" spans="13:13" hidden="1">
      <c r="M202" s="266"/>
    </row>
    <row r="203" spans="13:13" hidden="1">
      <c r="M203" s="266"/>
    </row>
    <row r="204" spans="13:13" hidden="1">
      <c r="M204" s="266"/>
    </row>
    <row r="205" spans="13:13" hidden="1">
      <c r="M205" s="266"/>
    </row>
    <row r="206" spans="13:13" hidden="1">
      <c r="M206" s="266"/>
    </row>
    <row r="207" spans="13:13" hidden="1">
      <c r="M207" s="266"/>
    </row>
    <row r="208" spans="13:13" hidden="1">
      <c r="M208" s="266"/>
    </row>
    <row r="209" spans="13:14" hidden="1">
      <c r="M209" s="266"/>
    </row>
    <row r="210" spans="13:14" hidden="1">
      <c r="M210" s="266"/>
    </row>
    <row r="211" spans="13:14" hidden="1">
      <c r="M211" s="266"/>
    </row>
    <row r="212" spans="13:14" hidden="1">
      <c r="M212" s="266"/>
    </row>
    <row r="213" spans="13:14" hidden="1">
      <c r="M213" s="266"/>
    </row>
    <row r="214" spans="13:14" hidden="1">
      <c r="M214" s="266"/>
    </row>
    <row r="215" spans="13:14" hidden="1">
      <c r="M215" s="266"/>
    </row>
    <row r="216" spans="13:14" hidden="1">
      <c r="M216" s="266"/>
    </row>
    <row r="217" spans="13:14" hidden="1">
      <c r="M217" s="266"/>
    </row>
    <row r="218" spans="13:14" hidden="1">
      <c r="M218" s="266"/>
    </row>
    <row r="219" spans="13:14" hidden="1">
      <c r="M219" s="266"/>
    </row>
    <row r="220" spans="13:14" hidden="1">
      <c r="M220" s="266"/>
    </row>
    <row r="221" spans="13:14" hidden="1">
      <c r="M221" s="266"/>
    </row>
    <row r="222" spans="13:14" hidden="1">
      <c r="M222" s="266"/>
    </row>
    <row r="223" spans="13:14" hidden="1">
      <c r="M223" s="266"/>
      <c r="N223" s="198"/>
    </row>
    <row r="224" spans="13:14" hidden="1">
      <c r="M224" s="266"/>
    </row>
    <row r="225" spans="13:13" hidden="1">
      <c r="M225" s="266"/>
    </row>
    <row r="226" spans="13:13" hidden="1">
      <c r="M226" s="266"/>
    </row>
    <row r="227" spans="13:13" hidden="1">
      <c r="M227" s="266"/>
    </row>
    <row r="228" spans="13:13" hidden="1">
      <c r="M228" s="266"/>
    </row>
    <row r="229" spans="13:13" hidden="1">
      <c r="M229" s="266"/>
    </row>
    <row r="230" spans="13:13" hidden="1">
      <c r="M230" s="266"/>
    </row>
    <row r="231" spans="13:13" hidden="1">
      <c r="M231" s="266"/>
    </row>
    <row r="232" spans="13:13" hidden="1">
      <c r="M232" s="266"/>
    </row>
    <row r="233" spans="13:13" hidden="1">
      <c r="M233" s="266"/>
    </row>
    <row r="234" spans="13:13" hidden="1">
      <c r="M234" s="266"/>
    </row>
    <row r="235" spans="13:13" hidden="1">
      <c r="M235" s="266"/>
    </row>
    <row r="236" spans="13:13" hidden="1">
      <c r="M236" s="266"/>
    </row>
    <row r="237" spans="13:13" hidden="1">
      <c r="M237" s="266"/>
    </row>
    <row r="238" spans="13:13" hidden="1">
      <c r="M238" s="266"/>
    </row>
    <row r="239" spans="13:13" hidden="1">
      <c r="M239" s="266"/>
    </row>
    <row r="240" spans="13:13" hidden="1">
      <c r="M240" s="266"/>
    </row>
    <row r="241" spans="13:13" hidden="1">
      <c r="M241" s="266"/>
    </row>
    <row r="242" spans="13:13" hidden="1">
      <c r="M242" s="266"/>
    </row>
    <row r="243" spans="13:13" hidden="1">
      <c r="M243" s="266"/>
    </row>
    <row r="244" spans="13:13" hidden="1">
      <c r="M244" s="266"/>
    </row>
    <row r="245" spans="13:13" hidden="1">
      <c r="M245" s="266"/>
    </row>
    <row r="246" spans="13:13" hidden="1">
      <c r="M246" s="266"/>
    </row>
    <row r="247" spans="13:13" hidden="1">
      <c r="M247" s="266"/>
    </row>
    <row r="248" spans="13:13" hidden="1">
      <c r="M248" s="266"/>
    </row>
    <row r="249" spans="13:13" hidden="1">
      <c r="M249" s="266"/>
    </row>
    <row r="250" spans="13:13" hidden="1">
      <c r="M250" s="266"/>
    </row>
    <row r="251" spans="13:13" hidden="1">
      <c r="M251" s="266"/>
    </row>
    <row r="252" spans="13:13" hidden="1">
      <c r="M252" s="266"/>
    </row>
    <row r="253" spans="13:13" hidden="1">
      <c r="M253" s="266"/>
    </row>
    <row r="254" spans="13:13" hidden="1">
      <c r="M254" s="266"/>
    </row>
    <row r="255" spans="13:13" hidden="1">
      <c r="M255" s="266"/>
    </row>
    <row r="256" spans="13:13" hidden="1">
      <c r="M256" s="266"/>
    </row>
    <row r="257" spans="13:13" hidden="1">
      <c r="M257" s="266"/>
    </row>
    <row r="258" spans="13:13" hidden="1">
      <c r="M258" s="266"/>
    </row>
    <row r="259" spans="13:13" hidden="1">
      <c r="M259" s="266"/>
    </row>
    <row r="260" spans="13:13" hidden="1">
      <c r="M260" s="266"/>
    </row>
    <row r="261" spans="13:13" hidden="1">
      <c r="M261" s="266"/>
    </row>
    <row r="262" spans="13:13" hidden="1">
      <c r="M262" s="266"/>
    </row>
    <row r="263" spans="13:13" hidden="1">
      <c r="M263" s="266"/>
    </row>
    <row r="264" spans="13:13" hidden="1">
      <c r="M264" s="266"/>
    </row>
    <row r="265" spans="13:13" hidden="1">
      <c r="M265" s="266"/>
    </row>
    <row r="266" spans="13:13" hidden="1">
      <c r="M266" s="266"/>
    </row>
    <row r="267" spans="13:13" hidden="1">
      <c r="M267" s="266"/>
    </row>
    <row r="268" spans="13:13" hidden="1">
      <c r="M268" s="266"/>
    </row>
    <row r="269" spans="13:13" hidden="1">
      <c r="M269" s="266"/>
    </row>
    <row r="270" spans="13:13" hidden="1">
      <c r="M270" s="266"/>
    </row>
    <row r="271" spans="13:13" hidden="1">
      <c r="M271" s="266"/>
    </row>
    <row r="272" spans="13:13" hidden="1">
      <c r="M272" s="266"/>
    </row>
    <row r="273" spans="13:13" hidden="1">
      <c r="M273" s="266"/>
    </row>
    <row r="274" spans="13:13" hidden="1">
      <c r="M274" s="266"/>
    </row>
    <row r="275" spans="13:13" hidden="1">
      <c r="M275" s="266"/>
    </row>
    <row r="276" spans="13:13" hidden="1">
      <c r="M276" s="266"/>
    </row>
    <row r="277" spans="13:13" hidden="1">
      <c r="M277" s="266"/>
    </row>
    <row r="278" spans="13:13" hidden="1">
      <c r="M278" s="266"/>
    </row>
    <row r="279" spans="13:13" hidden="1">
      <c r="M279" s="266"/>
    </row>
    <row r="280" spans="13:13" hidden="1">
      <c r="M280" s="266"/>
    </row>
    <row r="281" spans="13:13" hidden="1">
      <c r="M281" s="266"/>
    </row>
    <row r="282" spans="13:13" hidden="1">
      <c r="M282" s="266"/>
    </row>
    <row r="283" spans="13:13" hidden="1">
      <c r="M283" s="266"/>
    </row>
    <row r="284" spans="13:13" hidden="1">
      <c r="M284" s="266"/>
    </row>
    <row r="285" spans="13:13" hidden="1">
      <c r="M285" s="266"/>
    </row>
    <row r="286" spans="13:13" hidden="1">
      <c r="M286" s="266"/>
    </row>
    <row r="287" spans="13:13" hidden="1">
      <c r="M287" s="266"/>
    </row>
    <row r="288" spans="13:13" hidden="1">
      <c r="M288" s="266"/>
    </row>
    <row r="289" spans="13:13" hidden="1">
      <c r="M289" s="266"/>
    </row>
    <row r="290" spans="13:13" hidden="1">
      <c r="M290" s="266"/>
    </row>
    <row r="291" spans="13:13" hidden="1">
      <c r="M291" s="266"/>
    </row>
    <row r="292" spans="13:13" hidden="1">
      <c r="M292" s="266"/>
    </row>
    <row r="293" spans="13:13" hidden="1">
      <c r="M293" s="266"/>
    </row>
    <row r="294" spans="13:13" hidden="1">
      <c r="M294" s="266"/>
    </row>
    <row r="295" spans="13:13" hidden="1">
      <c r="M295" s="266"/>
    </row>
    <row r="296" spans="13:13" hidden="1">
      <c r="M296" s="266"/>
    </row>
    <row r="297" spans="13:13" hidden="1">
      <c r="M297" s="266"/>
    </row>
    <row r="298" spans="13:13" hidden="1">
      <c r="M298" s="266"/>
    </row>
    <row r="299" spans="13:13" hidden="1">
      <c r="M299" s="266"/>
    </row>
    <row r="300" spans="13:13" hidden="1">
      <c r="M300" s="266"/>
    </row>
    <row r="301" spans="13:13" hidden="1">
      <c r="M301" s="266"/>
    </row>
    <row r="302" spans="13:13" hidden="1">
      <c r="M302" s="266"/>
    </row>
    <row r="303" spans="13:13" hidden="1">
      <c r="M303" s="266"/>
    </row>
    <row r="304" spans="13:13" hidden="1">
      <c r="M304" s="266"/>
    </row>
    <row r="305" spans="13:13" hidden="1">
      <c r="M305" s="266"/>
    </row>
    <row r="306" spans="13:13" hidden="1">
      <c r="M306" s="266"/>
    </row>
    <row r="307" spans="13:13" hidden="1">
      <c r="M307" s="266"/>
    </row>
    <row r="308" spans="13:13" hidden="1">
      <c r="M308" s="266"/>
    </row>
    <row r="309" spans="13:13" hidden="1">
      <c r="M309" s="266"/>
    </row>
    <row r="310" spans="13:13" hidden="1">
      <c r="M310" s="266"/>
    </row>
    <row r="311" spans="13:13" hidden="1">
      <c r="M311" s="266"/>
    </row>
    <row r="312" spans="13:13" hidden="1">
      <c r="M312" s="266"/>
    </row>
    <row r="313" spans="13:13" hidden="1">
      <c r="M313" s="266"/>
    </row>
    <row r="314" spans="13:13" hidden="1">
      <c r="M314" s="266"/>
    </row>
    <row r="315" spans="13:13" hidden="1">
      <c r="M315" s="266"/>
    </row>
    <row r="316" spans="13:13" hidden="1">
      <c r="M316" s="266"/>
    </row>
    <row r="317" spans="13:13" hidden="1">
      <c r="M317" s="266"/>
    </row>
    <row r="318" spans="13:13" hidden="1">
      <c r="M318" s="266"/>
    </row>
    <row r="319" spans="13:13" hidden="1">
      <c r="M319" s="266"/>
    </row>
    <row r="320" spans="13:13" hidden="1">
      <c r="M320" s="266"/>
    </row>
    <row r="321" spans="13:13" hidden="1">
      <c r="M321" s="266"/>
    </row>
    <row r="322" spans="13:13" hidden="1">
      <c r="M322" s="266"/>
    </row>
    <row r="323" spans="13:13" hidden="1">
      <c r="M323" s="266"/>
    </row>
    <row r="324" spans="13:13" hidden="1">
      <c r="M324" s="266"/>
    </row>
    <row r="325" spans="13:13" hidden="1">
      <c r="M325" s="266"/>
    </row>
    <row r="326" spans="13:13" hidden="1">
      <c r="M326" s="266"/>
    </row>
    <row r="327" spans="13:13" hidden="1">
      <c r="M327" s="266"/>
    </row>
    <row r="328" spans="13:13" hidden="1">
      <c r="M328" s="266"/>
    </row>
    <row r="329" spans="13:13" hidden="1">
      <c r="M329" s="266"/>
    </row>
    <row r="330" spans="13:13" hidden="1">
      <c r="M330" s="266"/>
    </row>
    <row r="331" spans="13:13" hidden="1">
      <c r="M331" s="266"/>
    </row>
    <row r="332" spans="13:13" hidden="1">
      <c r="M332" s="266"/>
    </row>
    <row r="333" spans="13:13" hidden="1">
      <c r="M333" s="266"/>
    </row>
    <row r="334" spans="13:13" hidden="1">
      <c r="M334" s="266"/>
    </row>
    <row r="335" spans="13:13" hidden="1">
      <c r="M335" s="266"/>
    </row>
    <row r="336" spans="13:13" hidden="1">
      <c r="M336" s="266"/>
    </row>
    <row r="337" spans="13:13" hidden="1">
      <c r="M337" s="266"/>
    </row>
    <row r="338" spans="13:13" hidden="1">
      <c r="M338" s="266"/>
    </row>
    <row r="339" spans="13:13" hidden="1">
      <c r="M339" s="266"/>
    </row>
    <row r="340" spans="13:13" hidden="1">
      <c r="M340" s="266"/>
    </row>
    <row r="341" spans="13:13" hidden="1">
      <c r="M341" s="266"/>
    </row>
    <row r="342" spans="13:13" hidden="1">
      <c r="M342" s="266"/>
    </row>
    <row r="343" spans="13:13" hidden="1">
      <c r="M343" s="266"/>
    </row>
    <row r="344" spans="13:13" hidden="1">
      <c r="M344" s="266"/>
    </row>
    <row r="345" spans="13:13" hidden="1">
      <c r="M345" s="266"/>
    </row>
    <row r="346" spans="13:13" hidden="1">
      <c r="M346" s="266"/>
    </row>
    <row r="347" spans="13:13" hidden="1">
      <c r="M347" s="266"/>
    </row>
    <row r="348" spans="13:13" hidden="1">
      <c r="M348" s="266"/>
    </row>
    <row r="349" spans="13:13" hidden="1">
      <c r="M349" s="266"/>
    </row>
    <row r="350" spans="13:13" hidden="1">
      <c r="M350" s="266"/>
    </row>
    <row r="351" spans="13:13" hidden="1">
      <c r="M351" s="266"/>
    </row>
    <row r="352" spans="13:13" hidden="1">
      <c r="M352" s="266"/>
    </row>
    <row r="353" spans="13:13" hidden="1">
      <c r="M353" s="266"/>
    </row>
    <row r="354" spans="13:13" hidden="1">
      <c r="M354" s="266"/>
    </row>
    <row r="355" spans="13:13" hidden="1">
      <c r="M355" s="266"/>
    </row>
    <row r="356" spans="13:13" hidden="1">
      <c r="M356" s="266"/>
    </row>
    <row r="357" spans="13:13" hidden="1">
      <c r="M357" s="266"/>
    </row>
    <row r="358" spans="13:13" hidden="1">
      <c r="M358" s="266"/>
    </row>
    <row r="359" spans="13:13" hidden="1">
      <c r="M359" s="266"/>
    </row>
    <row r="360" spans="13:13" hidden="1">
      <c r="M360" s="266"/>
    </row>
    <row r="361" spans="13:13" hidden="1">
      <c r="M361" s="266"/>
    </row>
    <row r="362" spans="13:13" hidden="1">
      <c r="M362" s="266"/>
    </row>
    <row r="363" spans="13:13" hidden="1">
      <c r="M363" s="266"/>
    </row>
    <row r="364" spans="13:13" hidden="1">
      <c r="M364" s="266"/>
    </row>
    <row r="365" spans="13:13" hidden="1">
      <c r="M365" s="266"/>
    </row>
    <row r="366" spans="13:13" hidden="1">
      <c r="M366" s="266"/>
    </row>
    <row r="367" spans="13:13" hidden="1">
      <c r="M367" s="266"/>
    </row>
    <row r="368" spans="13:13" hidden="1">
      <c r="M368" s="266"/>
    </row>
    <row r="369" spans="13:13" hidden="1">
      <c r="M369" s="266"/>
    </row>
    <row r="370" spans="13:13" hidden="1">
      <c r="M370" s="266"/>
    </row>
    <row r="371" spans="13:13" hidden="1">
      <c r="M371" s="266"/>
    </row>
    <row r="372" spans="13:13" hidden="1">
      <c r="M372" s="266"/>
    </row>
    <row r="373" spans="13:13" hidden="1">
      <c r="M373" s="266"/>
    </row>
    <row r="374" spans="13:13" hidden="1">
      <c r="M374" s="266"/>
    </row>
    <row r="375" spans="13:13" hidden="1">
      <c r="M375" s="266"/>
    </row>
    <row r="376" spans="13:13" hidden="1">
      <c r="M376" s="266"/>
    </row>
    <row r="377" spans="13:13" hidden="1">
      <c r="M377" s="266"/>
    </row>
    <row r="378" spans="13:13" hidden="1">
      <c r="M378" s="266"/>
    </row>
    <row r="379" spans="13:13" hidden="1">
      <c r="M379" s="266"/>
    </row>
    <row r="380" spans="13:13" hidden="1">
      <c r="M380" s="266"/>
    </row>
    <row r="381" spans="13:13" hidden="1">
      <c r="M381" s="266"/>
    </row>
    <row r="382" spans="13:13" hidden="1">
      <c r="M382" s="266"/>
    </row>
    <row r="383" spans="13:13" hidden="1">
      <c r="M383" s="266"/>
    </row>
    <row r="384" spans="13:13" hidden="1">
      <c r="M384" s="266"/>
    </row>
    <row r="385" spans="13:13" hidden="1">
      <c r="M385" s="266"/>
    </row>
    <row r="386" spans="13:13" hidden="1">
      <c r="M386" s="266"/>
    </row>
    <row r="387" spans="13:13" hidden="1">
      <c r="M387" s="266"/>
    </row>
    <row r="388" spans="13:13" hidden="1">
      <c r="M388" s="266"/>
    </row>
    <row r="389" spans="13:13" hidden="1">
      <c r="M389" s="266"/>
    </row>
    <row r="390" spans="13:13" hidden="1">
      <c r="M390" s="266"/>
    </row>
    <row r="391" spans="13:13" hidden="1">
      <c r="M391" s="266"/>
    </row>
    <row r="392" spans="13:13" hidden="1">
      <c r="M392" s="266"/>
    </row>
    <row r="393" spans="13:13" hidden="1">
      <c r="M393" s="266"/>
    </row>
    <row r="394" spans="13:13" hidden="1">
      <c r="M394" s="266"/>
    </row>
    <row r="395" spans="13:13" hidden="1">
      <c r="M395" s="266"/>
    </row>
    <row r="396" spans="13:13" hidden="1">
      <c r="M396" s="266"/>
    </row>
    <row r="397" spans="13:13" hidden="1">
      <c r="M397" s="266"/>
    </row>
    <row r="398" spans="13:13" hidden="1">
      <c r="M398" s="266"/>
    </row>
    <row r="399" spans="13:13" hidden="1">
      <c r="M399" s="266"/>
    </row>
    <row r="400" spans="13:13" hidden="1">
      <c r="M400" s="266"/>
    </row>
    <row r="401" spans="13:13" hidden="1">
      <c r="M401" s="266"/>
    </row>
    <row r="402" spans="13:13" hidden="1">
      <c r="M402" s="266"/>
    </row>
    <row r="403" spans="13:13" hidden="1">
      <c r="M403" s="266"/>
    </row>
    <row r="404" spans="13:13" hidden="1">
      <c r="M404" s="266"/>
    </row>
    <row r="405" spans="13:13" hidden="1">
      <c r="M405" s="266"/>
    </row>
    <row r="406" spans="13:13" hidden="1">
      <c r="M406" s="266"/>
    </row>
    <row r="407" spans="13:13" hidden="1">
      <c r="M407" s="266"/>
    </row>
    <row r="408" spans="13:13" hidden="1">
      <c r="M408" s="266"/>
    </row>
    <row r="409" spans="13:13" hidden="1">
      <c r="M409" s="266"/>
    </row>
    <row r="410" spans="13:13" hidden="1">
      <c r="M410" s="266"/>
    </row>
    <row r="411" spans="13:13" hidden="1">
      <c r="M411" s="266"/>
    </row>
    <row r="412" spans="13:13" hidden="1">
      <c r="M412" s="266"/>
    </row>
    <row r="413" spans="13:13" hidden="1">
      <c r="M413" s="266"/>
    </row>
    <row r="414" spans="13:13" hidden="1">
      <c r="M414" s="266"/>
    </row>
    <row r="415" spans="13:13" hidden="1">
      <c r="M415" s="266"/>
    </row>
    <row r="416" spans="13:13" hidden="1">
      <c r="M416" s="266"/>
    </row>
    <row r="417" spans="13:13" hidden="1">
      <c r="M417" s="266"/>
    </row>
    <row r="418" spans="13:13" hidden="1">
      <c r="M418" s="266"/>
    </row>
    <row r="419" spans="13:13" hidden="1">
      <c r="M419" s="266"/>
    </row>
    <row r="420" spans="13:13" hidden="1">
      <c r="M420" s="266"/>
    </row>
    <row r="421" spans="13:13" hidden="1">
      <c r="M421" s="266"/>
    </row>
    <row r="422" spans="13:13" hidden="1">
      <c r="M422" s="266"/>
    </row>
    <row r="423" spans="13:13" hidden="1">
      <c r="M423" s="266"/>
    </row>
    <row r="424" spans="13:13" hidden="1">
      <c r="M424" s="266"/>
    </row>
    <row r="425" spans="13:13" hidden="1">
      <c r="M425" s="266"/>
    </row>
    <row r="426" spans="13:13" hidden="1">
      <c r="M426" s="266"/>
    </row>
    <row r="427" spans="13:13" hidden="1">
      <c r="M427" s="266"/>
    </row>
    <row r="428" spans="13:13" hidden="1">
      <c r="M428" s="266"/>
    </row>
    <row r="429" spans="13:13" hidden="1">
      <c r="M429" s="266"/>
    </row>
    <row r="430" spans="13:13" hidden="1">
      <c r="M430" s="266"/>
    </row>
    <row r="431" spans="13:13" hidden="1">
      <c r="M431" s="266"/>
    </row>
    <row r="432" spans="13:13" hidden="1">
      <c r="M432" s="266"/>
    </row>
    <row r="433" spans="13:13" hidden="1">
      <c r="M433" s="266"/>
    </row>
    <row r="434" spans="13:13" hidden="1">
      <c r="M434" s="266"/>
    </row>
    <row r="435" spans="13:13" hidden="1">
      <c r="M435" s="266"/>
    </row>
    <row r="436" spans="13:13" hidden="1">
      <c r="M436" s="266"/>
    </row>
    <row r="437" spans="13:13" hidden="1">
      <c r="M437" s="266"/>
    </row>
    <row r="438" spans="13:13" hidden="1">
      <c r="M438" s="266"/>
    </row>
    <row r="439" spans="13:13" hidden="1">
      <c r="M439" s="266"/>
    </row>
    <row r="440" spans="13:13" hidden="1">
      <c r="M440" s="266"/>
    </row>
    <row r="441" spans="13:13" hidden="1">
      <c r="M441" s="266"/>
    </row>
    <row r="442" spans="13:13" hidden="1">
      <c r="M442" s="266"/>
    </row>
    <row r="443" spans="13:13" hidden="1">
      <c r="M443" s="266"/>
    </row>
    <row r="444" spans="13:13" hidden="1">
      <c r="M444" s="266"/>
    </row>
    <row r="445" spans="13:13" hidden="1">
      <c r="M445" s="266"/>
    </row>
    <row r="446" spans="13:13" hidden="1">
      <c r="M446" s="266"/>
    </row>
    <row r="447" spans="13:13" hidden="1">
      <c r="M447" s="266"/>
    </row>
    <row r="448" spans="13:13" hidden="1">
      <c r="M448" s="266"/>
    </row>
    <row r="449" spans="5:13" hidden="1">
      <c r="M449" s="266"/>
    </row>
    <row r="450" spans="5:13" hidden="1">
      <c r="M450" s="266"/>
    </row>
    <row r="451" spans="5:13" hidden="1">
      <c r="M451" s="266"/>
    </row>
    <row r="452" spans="5:13" hidden="1">
      <c r="M452" s="266"/>
    </row>
    <row r="453" spans="5:13" hidden="1">
      <c r="M453" s="266"/>
    </row>
    <row r="454" spans="5:13" hidden="1">
      <c r="E454" s="291"/>
      <c r="M454" s="266"/>
    </row>
    <row r="455" spans="5:13" hidden="1">
      <c r="M455" s="266"/>
    </row>
    <row r="456" spans="5:13" hidden="1">
      <c r="M456" s="266"/>
    </row>
    <row r="457" spans="5:13" hidden="1">
      <c r="M457" s="266"/>
    </row>
    <row r="458" spans="5:13" hidden="1">
      <c r="M458" s="266"/>
    </row>
    <row r="459" spans="5:13" hidden="1">
      <c r="M459" s="266"/>
    </row>
    <row r="460" spans="5:13" hidden="1">
      <c r="M460" s="266"/>
    </row>
    <row r="461" spans="5:13" hidden="1">
      <c r="M461" s="266"/>
    </row>
    <row r="462" spans="5:13" hidden="1">
      <c r="M462" s="266"/>
    </row>
    <row r="463" spans="5:13" hidden="1">
      <c r="M463" s="266"/>
    </row>
    <row r="464" spans="5:13" hidden="1">
      <c r="M464" s="266"/>
    </row>
    <row r="465" spans="13:13" hidden="1">
      <c r="M465" s="266"/>
    </row>
    <row r="466" spans="13:13" hidden="1">
      <c r="M466" s="266"/>
    </row>
    <row r="467" spans="13:13" hidden="1">
      <c r="M467" s="266"/>
    </row>
    <row r="468" spans="13:13" hidden="1">
      <c r="M468" s="266"/>
    </row>
    <row r="469" spans="13:13" hidden="1">
      <c r="M469" s="266"/>
    </row>
    <row r="470" spans="13:13" hidden="1">
      <c r="M470" s="266"/>
    </row>
    <row r="471" spans="13:13" hidden="1">
      <c r="M471" s="266"/>
    </row>
    <row r="472" spans="13:13" hidden="1">
      <c r="M472" s="266"/>
    </row>
    <row r="473" spans="13:13" hidden="1">
      <c r="M473" s="266"/>
    </row>
    <row r="474" spans="13:13" hidden="1">
      <c r="M474" s="266"/>
    </row>
    <row r="475" spans="13:13" hidden="1">
      <c r="M475" s="266"/>
    </row>
    <row r="476" spans="13:13" hidden="1">
      <c r="M476" s="266"/>
    </row>
    <row r="477" spans="13:13" hidden="1">
      <c r="M477" s="266"/>
    </row>
    <row r="478" spans="13:13" hidden="1">
      <c r="M478" s="266"/>
    </row>
    <row r="479" spans="13:13" hidden="1">
      <c r="M479" s="266"/>
    </row>
    <row r="480" spans="13:13" hidden="1">
      <c r="M480" s="266"/>
    </row>
    <row r="481" spans="13:13" hidden="1">
      <c r="M481" s="266"/>
    </row>
    <row r="482" spans="13:13" hidden="1">
      <c r="M482" s="266"/>
    </row>
    <row r="483" spans="13:13" hidden="1">
      <c r="M483" s="266"/>
    </row>
    <row r="484" spans="13:13" hidden="1">
      <c r="M484" s="266"/>
    </row>
    <row r="485" spans="13:13" hidden="1">
      <c r="M485" s="266"/>
    </row>
    <row r="486" spans="13:13" hidden="1">
      <c r="M486" s="266"/>
    </row>
    <row r="487" spans="13:13" hidden="1">
      <c r="M487" s="266"/>
    </row>
    <row r="488" spans="13:13" hidden="1">
      <c r="M488" s="266"/>
    </row>
    <row r="489" spans="13:13" hidden="1">
      <c r="M489" s="266"/>
    </row>
    <row r="490" spans="13:13" hidden="1">
      <c r="M490" s="266"/>
    </row>
    <row r="491" spans="13:13" hidden="1">
      <c r="M491" s="266"/>
    </row>
    <row r="492" spans="13:13" hidden="1">
      <c r="M492" s="266"/>
    </row>
    <row r="493" spans="13:13" hidden="1">
      <c r="M493" s="266"/>
    </row>
    <row r="494" spans="13:13" hidden="1">
      <c r="M494" s="266"/>
    </row>
    <row r="495" spans="13:13" hidden="1">
      <c r="M495" s="266"/>
    </row>
    <row r="496" spans="13:13" hidden="1">
      <c r="M496" s="266"/>
    </row>
    <row r="497" spans="13:13" hidden="1">
      <c r="M497" s="266"/>
    </row>
    <row r="498" spans="13:13" hidden="1">
      <c r="M498" s="266"/>
    </row>
    <row r="499" spans="13:13" hidden="1">
      <c r="M499" s="266"/>
    </row>
    <row r="500" spans="13:13" hidden="1">
      <c r="M500" s="266"/>
    </row>
    <row r="501" spans="13:13" hidden="1">
      <c r="M501" s="266"/>
    </row>
    <row r="502" spans="13:13" hidden="1">
      <c r="M502" s="266"/>
    </row>
    <row r="503" spans="13:13" hidden="1">
      <c r="M503" s="266"/>
    </row>
    <row r="504" spans="13:13" hidden="1">
      <c r="M504" s="266"/>
    </row>
    <row r="505" spans="13:13" hidden="1">
      <c r="M505" s="266"/>
    </row>
    <row r="506" spans="13:13" hidden="1">
      <c r="M506" s="266"/>
    </row>
    <row r="507" spans="13:13" hidden="1">
      <c r="M507" s="266"/>
    </row>
    <row r="508" spans="13:13" hidden="1">
      <c r="M508" s="266"/>
    </row>
    <row r="509" spans="13:13" hidden="1">
      <c r="M509" s="266"/>
    </row>
    <row r="510" spans="13:13" hidden="1">
      <c r="M510" s="266"/>
    </row>
    <row r="511" spans="13:13" hidden="1">
      <c r="M511" s="266"/>
    </row>
    <row r="512" spans="13:13" hidden="1">
      <c r="M512" s="266"/>
    </row>
    <row r="513" spans="13:13" hidden="1">
      <c r="M513" s="266"/>
    </row>
    <row r="514" spans="13:13" hidden="1">
      <c r="M514" s="266"/>
    </row>
    <row r="515" spans="13:13" hidden="1">
      <c r="M515" s="266"/>
    </row>
    <row r="516" spans="13:13" hidden="1">
      <c r="M516" s="266"/>
    </row>
    <row r="517" spans="13:13" hidden="1">
      <c r="M517" s="266"/>
    </row>
    <row r="518" spans="13:13" hidden="1">
      <c r="M518" s="266"/>
    </row>
    <row r="519" spans="13:13" hidden="1">
      <c r="M519" s="266"/>
    </row>
    <row r="520" spans="13:13" hidden="1">
      <c r="M520" s="266"/>
    </row>
    <row r="521" spans="13:13" hidden="1">
      <c r="M521" s="266"/>
    </row>
    <row r="522" spans="13:13" hidden="1">
      <c r="M522" s="266"/>
    </row>
    <row r="523" spans="13:13" hidden="1">
      <c r="M523" s="266"/>
    </row>
    <row r="524" spans="13:13" hidden="1">
      <c r="M524" s="266"/>
    </row>
    <row r="525" spans="13:13" hidden="1">
      <c r="M525" s="266"/>
    </row>
    <row r="526" spans="13:13" hidden="1">
      <c r="M526" s="266"/>
    </row>
    <row r="527" spans="13:13" hidden="1">
      <c r="M527" s="266"/>
    </row>
    <row r="528" spans="13:13" hidden="1">
      <c r="M528" s="266"/>
    </row>
    <row r="529" spans="13:13" hidden="1">
      <c r="M529" s="266"/>
    </row>
    <row r="530" spans="13:13" hidden="1">
      <c r="M530" s="266"/>
    </row>
    <row r="531" spans="13:13" hidden="1">
      <c r="M531" s="266"/>
    </row>
    <row r="532" spans="13:13" hidden="1">
      <c r="M532" s="266"/>
    </row>
    <row r="533" spans="13:13" hidden="1">
      <c r="M533" s="266"/>
    </row>
    <row r="534" spans="13:13" hidden="1">
      <c r="M534" s="266"/>
    </row>
    <row r="535" spans="13:13" hidden="1">
      <c r="M535" s="266"/>
    </row>
    <row r="536" spans="13:13" hidden="1">
      <c r="M536" s="266"/>
    </row>
    <row r="537" spans="13:13" hidden="1">
      <c r="M537" s="266"/>
    </row>
    <row r="538" spans="13:13" hidden="1">
      <c r="M538" s="266"/>
    </row>
    <row r="539" spans="13:13" hidden="1">
      <c r="M539" s="266"/>
    </row>
    <row r="540" spans="13:13" hidden="1">
      <c r="M540" s="266"/>
    </row>
    <row r="541" spans="13:13" hidden="1">
      <c r="M541" s="266"/>
    </row>
    <row r="542" spans="13:13" hidden="1">
      <c r="M542" s="266"/>
    </row>
    <row r="543" spans="13:13" hidden="1">
      <c r="M543" s="266"/>
    </row>
    <row r="544" spans="13:13" hidden="1">
      <c r="M544" s="266"/>
    </row>
    <row r="545" spans="13:13" hidden="1">
      <c r="M545" s="266"/>
    </row>
    <row r="546" spans="13:13" hidden="1">
      <c r="M546" s="266"/>
    </row>
    <row r="547" spans="13:13" hidden="1">
      <c r="M547" s="266"/>
    </row>
    <row r="548" spans="13:13" hidden="1">
      <c r="M548" s="266"/>
    </row>
    <row r="549" spans="13:13" hidden="1">
      <c r="M549" s="266"/>
    </row>
    <row r="550" spans="13:13" hidden="1">
      <c r="M550" s="266"/>
    </row>
    <row r="551" spans="13:13" hidden="1">
      <c r="M551" s="266"/>
    </row>
    <row r="552" spans="13:13" hidden="1">
      <c r="M552" s="266"/>
    </row>
    <row r="553" spans="13:13" hidden="1">
      <c r="M553" s="266"/>
    </row>
    <row r="554" spans="13:13" hidden="1">
      <c r="M554" s="266"/>
    </row>
    <row r="555" spans="13:13" hidden="1">
      <c r="M555" s="266"/>
    </row>
    <row r="556" spans="13:13" hidden="1">
      <c r="M556" s="266"/>
    </row>
    <row r="557" spans="13:13" hidden="1">
      <c r="M557" s="266"/>
    </row>
    <row r="558" spans="13:13" hidden="1">
      <c r="M558" s="266"/>
    </row>
    <row r="559" spans="13:13" hidden="1">
      <c r="M559" s="266"/>
    </row>
    <row r="560" spans="13:13" hidden="1">
      <c r="M560" s="266"/>
    </row>
    <row r="561" spans="13:13" hidden="1">
      <c r="M561" s="266"/>
    </row>
    <row r="562" spans="13:13" hidden="1">
      <c r="M562" s="266"/>
    </row>
    <row r="563" spans="13:13" hidden="1">
      <c r="M563" s="266"/>
    </row>
    <row r="564" spans="13:13" hidden="1">
      <c r="M564" s="266"/>
    </row>
    <row r="565" spans="13:13" hidden="1">
      <c r="M565" s="266"/>
    </row>
    <row r="566" spans="13:13" hidden="1">
      <c r="M566" s="266"/>
    </row>
    <row r="567" spans="13:13" hidden="1">
      <c r="M567" s="266"/>
    </row>
    <row r="568" spans="13:13" hidden="1">
      <c r="M568" s="266"/>
    </row>
    <row r="569" spans="13:13" hidden="1">
      <c r="M569" s="266"/>
    </row>
    <row r="570" spans="13:13" hidden="1">
      <c r="M570" s="266"/>
    </row>
    <row r="571" spans="13:13" hidden="1">
      <c r="M571" s="266"/>
    </row>
    <row r="572" spans="13:13" hidden="1">
      <c r="M572" s="266"/>
    </row>
    <row r="573" spans="13:13" hidden="1">
      <c r="M573" s="266"/>
    </row>
    <row r="574" spans="13:13" hidden="1">
      <c r="M574" s="266"/>
    </row>
    <row r="575" spans="13:13" hidden="1">
      <c r="M575" s="266"/>
    </row>
    <row r="576" spans="13:13" hidden="1">
      <c r="M576" s="266"/>
    </row>
    <row r="577" spans="13:13" hidden="1">
      <c r="M577" s="266"/>
    </row>
    <row r="578" spans="13:13" hidden="1">
      <c r="M578" s="266"/>
    </row>
    <row r="579" spans="13:13" hidden="1">
      <c r="M579" s="266"/>
    </row>
    <row r="580" spans="13:13" hidden="1">
      <c r="M580" s="266"/>
    </row>
    <row r="581" spans="13:13" hidden="1">
      <c r="M581" s="266"/>
    </row>
    <row r="582" spans="13:13" hidden="1">
      <c r="M582" s="266"/>
    </row>
    <row r="583" spans="13:13" hidden="1">
      <c r="M583" s="266"/>
    </row>
    <row r="584" spans="13:13" hidden="1">
      <c r="M584" s="266"/>
    </row>
    <row r="585" spans="13:13" hidden="1">
      <c r="M585" s="266"/>
    </row>
    <row r="586" spans="13:13" hidden="1">
      <c r="M586" s="266"/>
    </row>
    <row r="587" spans="13:13" hidden="1">
      <c r="M587" s="266"/>
    </row>
    <row r="588" spans="13:13" hidden="1">
      <c r="M588" s="266"/>
    </row>
    <row r="589" spans="13:13" hidden="1">
      <c r="M589" s="266"/>
    </row>
    <row r="590" spans="13:13" hidden="1">
      <c r="M590" s="266"/>
    </row>
    <row r="591" spans="13:13" hidden="1">
      <c r="M591" s="266"/>
    </row>
    <row r="592" spans="13:13" hidden="1">
      <c r="M592" s="266"/>
    </row>
    <row r="593" spans="13:13" hidden="1">
      <c r="M593" s="266"/>
    </row>
    <row r="594" spans="13:13" hidden="1">
      <c r="M594" s="266"/>
    </row>
    <row r="595" spans="13:13" hidden="1">
      <c r="M595" s="266"/>
    </row>
    <row r="596" spans="13:13" hidden="1">
      <c r="M596" s="266"/>
    </row>
    <row r="597" spans="13:13" hidden="1">
      <c r="M597" s="266"/>
    </row>
    <row r="598" spans="13:13" hidden="1">
      <c r="M598" s="266"/>
    </row>
    <row r="599" spans="13:13" hidden="1">
      <c r="M599" s="266"/>
    </row>
    <row r="600" spans="13:13" hidden="1">
      <c r="M600" s="266"/>
    </row>
    <row r="601" spans="13:13" hidden="1">
      <c r="M601" s="266"/>
    </row>
    <row r="602" spans="13:13" hidden="1">
      <c r="M602" s="266"/>
    </row>
    <row r="603" spans="13:13" hidden="1">
      <c r="M603" s="266"/>
    </row>
    <row r="604" spans="13:13" hidden="1">
      <c r="M604" s="266"/>
    </row>
    <row r="605" spans="13:13" hidden="1">
      <c r="M605" s="266"/>
    </row>
    <row r="606" spans="13:13" hidden="1">
      <c r="M606" s="266"/>
    </row>
    <row r="607" spans="13:13" hidden="1">
      <c r="M607" s="266"/>
    </row>
    <row r="608" spans="13:13" hidden="1">
      <c r="M608" s="266"/>
    </row>
    <row r="609" spans="13:13" hidden="1">
      <c r="M609" s="266"/>
    </row>
    <row r="610" spans="13:13" hidden="1">
      <c r="M610" s="266"/>
    </row>
    <row r="611" spans="13:13" hidden="1">
      <c r="M611" s="266"/>
    </row>
    <row r="612" spans="13:13" hidden="1">
      <c r="M612" s="266"/>
    </row>
    <row r="613" spans="13:13" hidden="1">
      <c r="M613" s="266"/>
    </row>
    <row r="614" spans="13:13" hidden="1">
      <c r="M614" s="266"/>
    </row>
    <row r="615" spans="13:13" hidden="1">
      <c r="M615" s="266"/>
    </row>
    <row r="616" spans="13:13" hidden="1">
      <c r="M616" s="266"/>
    </row>
    <row r="617" spans="13:13" hidden="1">
      <c r="M617" s="266"/>
    </row>
    <row r="618" spans="13:13" hidden="1">
      <c r="M618" s="266"/>
    </row>
    <row r="619" spans="13:13" hidden="1">
      <c r="M619" s="266"/>
    </row>
    <row r="620" spans="13:13" hidden="1">
      <c r="M620" s="266"/>
    </row>
    <row r="621" spans="13:13" hidden="1">
      <c r="M621" s="266"/>
    </row>
    <row r="622" spans="13:13" hidden="1">
      <c r="M622" s="266"/>
    </row>
    <row r="623" spans="13:13" hidden="1">
      <c r="M623" s="266"/>
    </row>
    <row r="624" spans="13:13" hidden="1">
      <c r="M624" s="266"/>
    </row>
    <row r="625" spans="13:13" hidden="1">
      <c r="M625" s="266"/>
    </row>
    <row r="626" spans="13:13" hidden="1">
      <c r="M626" s="266"/>
    </row>
    <row r="627" spans="13:13" hidden="1">
      <c r="M627" s="266"/>
    </row>
    <row r="628" spans="13:13" hidden="1">
      <c r="M628" s="266"/>
    </row>
    <row r="629" spans="13:13" hidden="1">
      <c r="M629" s="266"/>
    </row>
    <row r="630" spans="13:13" hidden="1">
      <c r="M630" s="266"/>
    </row>
    <row r="631" spans="13:13" hidden="1">
      <c r="M631" s="266"/>
    </row>
    <row r="632" spans="13:13" hidden="1">
      <c r="M632" s="266"/>
    </row>
    <row r="633" spans="13:13" hidden="1">
      <c r="M633" s="266"/>
    </row>
    <row r="634" spans="13:13" hidden="1">
      <c r="M634" s="266"/>
    </row>
    <row r="635" spans="13:13" hidden="1">
      <c r="M635" s="266"/>
    </row>
    <row r="636" spans="13:13" hidden="1">
      <c r="M636" s="266"/>
    </row>
    <row r="637" spans="13:13" hidden="1">
      <c r="M637" s="266"/>
    </row>
    <row r="638" spans="13:13" hidden="1">
      <c r="M638" s="266"/>
    </row>
    <row r="639" spans="13:13" hidden="1">
      <c r="M639" s="266"/>
    </row>
    <row r="640" spans="13:13" hidden="1">
      <c r="M640" s="266"/>
    </row>
    <row r="641" spans="13:13" hidden="1">
      <c r="M641" s="266"/>
    </row>
    <row r="642" spans="13:13" hidden="1">
      <c r="M642" s="266"/>
    </row>
    <row r="643" spans="13:13" hidden="1">
      <c r="M643" s="266"/>
    </row>
    <row r="644" spans="13:13" hidden="1">
      <c r="M644" s="266"/>
    </row>
    <row r="645" spans="13:13" hidden="1">
      <c r="M645" s="266"/>
    </row>
    <row r="646" spans="13:13" hidden="1">
      <c r="M646" s="266"/>
    </row>
    <row r="647" spans="13:13" hidden="1">
      <c r="M647" s="266"/>
    </row>
    <row r="648" spans="13:13" hidden="1">
      <c r="M648" s="266"/>
    </row>
    <row r="649" spans="13:13" hidden="1">
      <c r="M649" s="266"/>
    </row>
    <row r="650" spans="13:13" hidden="1">
      <c r="M650" s="266"/>
    </row>
    <row r="651" spans="13:13" hidden="1">
      <c r="M651" s="266"/>
    </row>
    <row r="652" spans="13:13" hidden="1">
      <c r="M652" s="266"/>
    </row>
    <row r="653" spans="13:13" hidden="1">
      <c r="M653" s="266"/>
    </row>
    <row r="654" spans="13:13" hidden="1">
      <c r="M654" s="266"/>
    </row>
    <row r="655" spans="13:13" hidden="1">
      <c r="M655" s="266"/>
    </row>
    <row r="656" spans="13:13" hidden="1">
      <c r="M656" s="266"/>
    </row>
    <row r="657" spans="13:13" hidden="1">
      <c r="M657" s="266"/>
    </row>
    <row r="658" spans="13:13" hidden="1">
      <c r="M658" s="266"/>
    </row>
    <row r="659" spans="13:13" hidden="1">
      <c r="M659" s="266"/>
    </row>
    <row r="660" spans="13:13" hidden="1">
      <c r="M660" s="266"/>
    </row>
    <row r="661" spans="13:13" hidden="1">
      <c r="M661" s="266"/>
    </row>
    <row r="662" spans="13:13" hidden="1">
      <c r="M662" s="266"/>
    </row>
    <row r="663" spans="13:13" hidden="1">
      <c r="M663" s="266"/>
    </row>
    <row r="664" spans="13:13" hidden="1">
      <c r="M664" s="266"/>
    </row>
    <row r="665" spans="13:13" hidden="1">
      <c r="M665" s="266"/>
    </row>
    <row r="666" spans="13:13" hidden="1">
      <c r="M666" s="266"/>
    </row>
    <row r="667" spans="13:13" hidden="1">
      <c r="M667" s="266"/>
    </row>
    <row r="668" spans="13:13" hidden="1">
      <c r="M668" s="266"/>
    </row>
    <row r="669" spans="13:13" hidden="1">
      <c r="M669" s="266"/>
    </row>
    <row r="670" spans="13:13" hidden="1">
      <c r="M670" s="266"/>
    </row>
    <row r="671" spans="13:13" hidden="1">
      <c r="M671" s="266"/>
    </row>
    <row r="672" spans="13:13" hidden="1">
      <c r="M672" s="266"/>
    </row>
    <row r="673" spans="13:13" hidden="1">
      <c r="M673" s="266"/>
    </row>
    <row r="674" spans="13:13" hidden="1">
      <c r="M674" s="266"/>
    </row>
    <row r="675" spans="13:13" hidden="1">
      <c r="M675" s="266"/>
    </row>
    <row r="676" spans="13:13" hidden="1">
      <c r="M676" s="266"/>
    </row>
    <row r="677" spans="13:13" hidden="1">
      <c r="M677" s="266"/>
    </row>
    <row r="678" spans="13:13" hidden="1">
      <c r="M678" s="266"/>
    </row>
    <row r="679" spans="13:13" hidden="1">
      <c r="M679" s="266"/>
    </row>
    <row r="680" spans="13:13" hidden="1">
      <c r="M680" s="266"/>
    </row>
    <row r="681" spans="13:13" hidden="1">
      <c r="M681" s="266"/>
    </row>
    <row r="682" spans="13:13" hidden="1">
      <c r="M682" s="266"/>
    </row>
    <row r="683" spans="13:13" hidden="1">
      <c r="M683" s="266"/>
    </row>
    <row r="684" spans="13:13" hidden="1">
      <c r="M684" s="266"/>
    </row>
    <row r="685" spans="13:13" hidden="1">
      <c r="M685" s="266"/>
    </row>
    <row r="686" spans="13:13" hidden="1">
      <c r="M686" s="266"/>
    </row>
    <row r="687" spans="13:13" hidden="1">
      <c r="M687" s="266"/>
    </row>
    <row r="688" spans="13:13" hidden="1">
      <c r="M688" s="266"/>
    </row>
    <row r="689" spans="13:13" hidden="1">
      <c r="M689" s="266"/>
    </row>
    <row r="690" spans="13:13" hidden="1">
      <c r="M690" s="266"/>
    </row>
    <row r="691" spans="13:13" hidden="1">
      <c r="M691" s="266"/>
    </row>
    <row r="692" spans="13:13" hidden="1">
      <c r="M692" s="266"/>
    </row>
    <row r="693" spans="13:13" hidden="1">
      <c r="M693" s="266"/>
    </row>
    <row r="694" spans="13:13" hidden="1">
      <c r="M694" s="266"/>
    </row>
    <row r="695" spans="13:13" hidden="1">
      <c r="M695" s="266"/>
    </row>
    <row r="696" spans="13:13" hidden="1">
      <c r="M696" s="266"/>
    </row>
    <row r="697" spans="13:13" hidden="1">
      <c r="M697" s="266"/>
    </row>
    <row r="698" spans="13:13" hidden="1">
      <c r="M698" s="266"/>
    </row>
    <row r="699" spans="13:13" hidden="1">
      <c r="M699" s="266"/>
    </row>
    <row r="700" spans="13:13" hidden="1">
      <c r="M700" s="266"/>
    </row>
    <row r="701" spans="13:13" hidden="1">
      <c r="M701" s="266"/>
    </row>
    <row r="702" spans="13:13" hidden="1">
      <c r="M702" s="266"/>
    </row>
    <row r="703" spans="13:13" hidden="1">
      <c r="M703" s="266"/>
    </row>
    <row r="704" spans="13:13" hidden="1">
      <c r="M704" s="266"/>
    </row>
    <row r="705" spans="13:13" hidden="1">
      <c r="M705" s="266"/>
    </row>
    <row r="706" spans="13:13" hidden="1">
      <c r="M706" s="266"/>
    </row>
    <row r="707" spans="13:13" hidden="1">
      <c r="M707" s="266"/>
    </row>
    <row r="708" spans="13:13" hidden="1">
      <c r="M708" s="266"/>
    </row>
    <row r="709" spans="13:13" hidden="1">
      <c r="M709" s="266"/>
    </row>
    <row r="710" spans="13:13" hidden="1">
      <c r="M710" s="266"/>
    </row>
    <row r="711" spans="13:13" hidden="1">
      <c r="M711" s="266"/>
    </row>
    <row r="712" spans="13:13" hidden="1">
      <c r="M712" s="266"/>
    </row>
    <row r="713" spans="13:13" hidden="1">
      <c r="M713" s="266"/>
    </row>
    <row r="714" spans="13:13" hidden="1">
      <c r="M714" s="266"/>
    </row>
    <row r="715" spans="13:13" hidden="1">
      <c r="M715" s="266"/>
    </row>
    <row r="716" spans="13:13" hidden="1">
      <c r="M716" s="266"/>
    </row>
    <row r="717" spans="13:13" hidden="1">
      <c r="M717" s="266"/>
    </row>
    <row r="718" spans="13:13" hidden="1">
      <c r="M718" s="266"/>
    </row>
    <row r="719" spans="13:13" hidden="1">
      <c r="M719" s="266"/>
    </row>
    <row r="720" spans="13:13" hidden="1">
      <c r="M720" s="266"/>
    </row>
    <row r="721" spans="13:13" hidden="1">
      <c r="M721" s="266"/>
    </row>
    <row r="722" spans="13:13" hidden="1">
      <c r="M722" s="266"/>
    </row>
    <row r="723" spans="13:13" hidden="1">
      <c r="M723" s="266"/>
    </row>
    <row r="724" spans="13:13" hidden="1">
      <c r="M724" s="266"/>
    </row>
    <row r="725" spans="13:13" hidden="1">
      <c r="M725" s="266"/>
    </row>
    <row r="726" spans="13:13" hidden="1">
      <c r="M726" s="266"/>
    </row>
    <row r="727" spans="13:13" hidden="1">
      <c r="M727" s="266"/>
    </row>
    <row r="728" spans="13:13" hidden="1">
      <c r="M728" s="266"/>
    </row>
    <row r="729" spans="13:13" hidden="1">
      <c r="M729" s="266"/>
    </row>
    <row r="730" spans="13:13" hidden="1">
      <c r="M730" s="266"/>
    </row>
    <row r="731" spans="13:13" hidden="1">
      <c r="M731" s="266"/>
    </row>
    <row r="732" spans="13:13" hidden="1">
      <c r="M732" s="266"/>
    </row>
    <row r="733" spans="13:13" hidden="1">
      <c r="M733" s="266"/>
    </row>
    <row r="734" spans="13:13" hidden="1">
      <c r="M734" s="266"/>
    </row>
    <row r="735" spans="13:13" hidden="1">
      <c r="M735" s="266"/>
    </row>
    <row r="736" spans="13:13" hidden="1">
      <c r="M736" s="266"/>
    </row>
    <row r="737" spans="13:13" hidden="1">
      <c r="M737" s="266"/>
    </row>
    <row r="738" spans="13:13" hidden="1">
      <c r="M738" s="266"/>
    </row>
    <row r="739" spans="13:13" hidden="1">
      <c r="M739" s="266"/>
    </row>
    <row r="740" spans="13:13" hidden="1">
      <c r="M740" s="266"/>
    </row>
    <row r="741" spans="13:13" hidden="1">
      <c r="M741" s="266"/>
    </row>
    <row r="742" spans="13:13" hidden="1">
      <c r="M742" s="266"/>
    </row>
    <row r="743" spans="13:13" hidden="1">
      <c r="M743" s="266"/>
    </row>
    <row r="744" spans="13:13" hidden="1">
      <c r="M744" s="266"/>
    </row>
    <row r="745" spans="13:13" hidden="1">
      <c r="M745" s="266"/>
    </row>
    <row r="746" spans="13:13" hidden="1">
      <c r="M746" s="266"/>
    </row>
    <row r="747" spans="13:13" hidden="1">
      <c r="M747" s="266"/>
    </row>
    <row r="748" spans="13:13" hidden="1">
      <c r="M748" s="266"/>
    </row>
    <row r="749" spans="13:13" hidden="1">
      <c r="M749" s="266"/>
    </row>
    <row r="750" spans="13:13" hidden="1">
      <c r="M750" s="266"/>
    </row>
    <row r="751" spans="13:13" hidden="1">
      <c r="M751" s="266"/>
    </row>
    <row r="752" spans="13:13" hidden="1">
      <c r="M752" s="266"/>
    </row>
    <row r="753" spans="13:13" hidden="1">
      <c r="M753" s="266"/>
    </row>
    <row r="754" spans="13:13" hidden="1">
      <c r="M754" s="266"/>
    </row>
    <row r="755" spans="13:13" hidden="1">
      <c r="M755" s="266"/>
    </row>
    <row r="756" spans="13:13" hidden="1">
      <c r="M756" s="266"/>
    </row>
    <row r="757" spans="13:13" hidden="1">
      <c r="M757" s="266"/>
    </row>
    <row r="758" spans="13:13" hidden="1">
      <c r="M758" s="266"/>
    </row>
    <row r="759" spans="13:13" hidden="1">
      <c r="M759" s="266"/>
    </row>
    <row r="760" spans="13:13" hidden="1">
      <c r="M760" s="266"/>
    </row>
    <row r="761" spans="13:13" hidden="1">
      <c r="M761" s="266"/>
    </row>
    <row r="762" spans="13:13" hidden="1">
      <c r="M762" s="266"/>
    </row>
    <row r="763" spans="13:13" hidden="1">
      <c r="M763" s="266"/>
    </row>
    <row r="764" spans="13:13" hidden="1">
      <c r="M764" s="266"/>
    </row>
    <row r="765" spans="13:13" hidden="1">
      <c r="M765" s="266"/>
    </row>
    <row r="766" spans="13:13" hidden="1">
      <c r="M766" s="266"/>
    </row>
    <row r="767" spans="13:13" hidden="1">
      <c r="M767" s="266"/>
    </row>
    <row r="768" spans="13:13" hidden="1">
      <c r="M768" s="266"/>
    </row>
    <row r="769" spans="5:13" hidden="1">
      <c r="M769" s="266"/>
    </row>
    <row r="770" spans="5:13" hidden="1">
      <c r="M770" s="266"/>
    </row>
    <row r="771" spans="5:13" hidden="1">
      <c r="M771" s="266"/>
    </row>
    <row r="772" spans="5:13" hidden="1">
      <c r="M772" s="266"/>
    </row>
    <row r="773" spans="5:13" hidden="1">
      <c r="M773" s="266"/>
    </row>
    <row r="774" spans="5:13" hidden="1">
      <c r="M774" s="266"/>
    </row>
    <row r="775" spans="5:13" hidden="1">
      <c r="M775" s="266"/>
    </row>
    <row r="776" spans="5:13" hidden="1">
      <c r="M776" s="266"/>
    </row>
    <row r="777" spans="5:13" hidden="1">
      <c r="M777" s="266"/>
    </row>
    <row r="778" spans="5:13" hidden="1">
      <c r="M778" s="266"/>
    </row>
    <row r="779" spans="5:13" hidden="1">
      <c r="M779" s="266"/>
    </row>
    <row r="780" spans="5:13" hidden="1">
      <c r="M780" s="266"/>
    </row>
    <row r="781" spans="5:13" hidden="1">
      <c r="M781" s="266"/>
    </row>
    <row r="782" spans="5:13" hidden="1">
      <c r="M782" s="266"/>
    </row>
    <row r="783" spans="5:13" hidden="1">
      <c r="E783" s="291"/>
      <c r="M783" s="266"/>
    </row>
    <row r="784" spans="5:13" hidden="1">
      <c r="M784" s="266"/>
    </row>
    <row r="785" spans="13:13" hidden="1">
      <c r="M785" s="266"/>
    </row>
    <row r="786" spans="13:13" hidden="1">
      <c r="M786" s="266"/>
    </row>
    <row r="787" spans="13:13" hidden="1">
      <c r="M787" s="266"/>
    </row>
    <row r="788" spans="13:13" hidden="1">
      <c r="M788" s="266"/>
    </row>
    <row r="789" spans="13:13" hidden="1">
      <c r="M789" s="266"/>
    </row>
    <row r="790" spans="13:13" hidden="1">
      <c r="M790" s="266"/>
    </row>
    <row r="791" spans="13:13" hidden="1">
      <c r="M791" s="266"/>
    </row>
    <row r="792" spans="13:13" hidden="1">
      <c r="M792" s="266"/>
    </row>
    <row r="793" spans="13:13" hidden="1">
      <c r="M793" s="266"/>
    </row>
    <row r="794" spans="13:13" hidden="1">
      <c r="M794" s="266"/>
    </row>
    <row r="795" spans="13:13" hidden="1">
      <c r="M795" s="266"/>
    </row>
    <row r="796" spans="13:13" hidden="1">
      <c r="M796" s="266"/>
    </row>
    <row r="797" spans="13:13" hidden="1">
      <c r="M797" s="266"/>
    </row>
    <row r="798" spans="13:13" hidden="1">
      <c r="M798" s="266"/>
    </row>
    <row r="799" spans="13:13" hidden="1">
      <c r="M799" s="266"/>
    </row>
    <row r="800" spans="13:13" hidden="1">
      <c r="M800" s="266"/>
    </row>
    <row r="801" spans="13:13" hidden="1">
      <c r="M801" s="266"/>
    </row>
    <row r="802" spans="13:13" hidden="1">
      <c r="M802" s="266"/>
    </row>
    <row r="803" spans="13:13" hidden="1">
      <c r="M803" s="266"/>
    </row>
    <row r="804" spans="13:13" hidden="1">
      <c r="M804" s="266"/>
    </row>
    <row r="805" spans="13:13" hidden="1">
      <c r="M805" s="266"/>
    </row>
    <row r="806" spans="13:13" hidden="1">
      <c r="M806" s="266"/>
    </row>
    <row r="807" spans="13:13" hidden="1">
      <c r="M807" s="266"/>
    </row>
    <row r="808" spans="13:13" hidden="1">
      <c r="M808" s="266"/>
    </row>
    <row r="809" spans="13:13" hidden="1">
      <c r="M809" s="266"/>
    </row>
    <row r="810" spans="13:13" hidden="1">
      <c r="M810" s="266"/>
    </row>
    <row r="811" spans="13:13" hidden="1">
      <c r="M811" s="266"/>
    </row>
    <row r="812" spans="13:13" hidden="1">
      <c r="M812" s="266"/>
    </row>
    <row r="813" spans="13:13" hidden="1">
      <c r="M813" s="266"/>
    </row>
    <row r="814" spans="13:13" hidden="1">
      <c r="M814" s="266"/>
    </row>
    <row r="815" spans="13:13" hidden="1">
      <c r="M815" s="266"/>
    </row>
    <row r="816" spans="13:13" hidden="1">
      <c r="M816" s="266"/>
    </row>
    <row r="817" spans="13:13" hidden="1">
      <c r="M817" s="266"/>
    </row>
    <row r="818" spans="13:13" hidden="1">
      <c r="M818" s="266"/>
    </row>
    <row r="819" spans="13:13" hidden="1">
      <c r="M819" s="266"/>
    </row>
    <row r="820" spans="13:13" hidden="1">
      <c r="M820" s="266"/>
    </row>
    <row r="821" spans="13:13" hidden="1">
      <c r="M821" s="266"/>
    </row>
    <row r="822" spans="13:13" hidden="1">
      <c r="M822" s="266"/>
    </row>
    <row r="823" spans="13:13" hidden="1">
      <c r="M823" s="266"/>
    </row>
    <row r="824" spans="13:13" hidden="1">
      <c r="M824" s="266"/>
    </row>
    <row r="825" spans="13:13" hidden="1">
      <c r="M825" s="266"/>
    </row>
    <row r="826" spans="13:13" hidden="1">
      <c r="M826" s="266"/>
    </row>
    <row r="827" spans="13:13" hidden="1">
      <c r="M827" s="266"/>
    </row>
    <row r="828" spans="13:13" hidden="1">
      <c r="M828" s="266"/>
    </row>
    <row r="829" spans="13:13" hidden="1">
      <c r="M829" s="266"/>
    </row>
    <row r="830" spans="13:13" hidden="1">
      <c r="M830" s="266"/>
    </row>
    <row r="831" spans="13:13" hidden="1">
      <c r="M831" s="266"/>
    </row>
    <row r="832" spans="13:13" hidden="1">
      <c r="M832" s="266"/>
    </row>
    <row r="833" spans="13:13" hidden="1">
      <c r="M833" s="266"/>
    </row>
    <row r="834" spans="13:13" hidden="1">
      <c r="M834" s="266"/>
    </row>
    <row r="835" spans="13:13" hidden="1">
      <c r="M835" s="266"/>
    </row>
    <row r="836" spans="13:13" hidden="1">
      <c r="M836" s="266"/>
    </row>
    <row r="837" spans="13:13" hidden="1">
      <c r="M837" s="266"/>
    </row>
    <row r="838" spans="13:13" hidden="1">
      <c r="M838" s="266"/>
    </row>
    <row r="839" spans="13:13" hidden="1">
      <c r="M839" s="266"/>
    </row>
    <row r="840" spans="13:13" hidden="1">
      <c r="M840" s="266"/>
    </row>
    <row r="841" spans="13:13" hidden="1">
      <c r="M841" s="266"/>
    </row>
    <row r="842" spans="13:13" hidden="1">
      <c r="M842" s="266"/>
    </row>
    <row r="843" spans="13:13" hidden="1">
      <c r="M843" s="266"/>
    </row>
    <row r="844" spans="13:13" hidden="1">
      <c r="M844" s="266"/>
    </row>
    <row r="845" spans="13:13" hidden="1">
      <c r="M845" s="266"/>
    </row>
    <row r="846" spans="13:13" hidden="1">
      <c r="M846" s="266"/>
    </row>
    <row r="847" spans="13:13" hidden="1">
      <c r="M847" s="266"/>
    </row>
    <row r="848" spans="13:13" hidden="1">
      <c r="M848" s="266"/>
    </row>
    <row r="849" spans="13:13" hidden="1">
      <c r="M849" s="266"/>
    </row>
    <row r="850" spans="13:13" hidden="1">
      <c r="M850" s="266"/>
    </row>
    <row r="851" spans="13:13" hidden="1">
      <c r="M851" s="266"/>
    </row>
    <row r="852" spans="13:13" hidden="1">
      <c r="M852" s="266"/>
    </row>
    <row r="853" spans="13:13" hidden="1">
      <c r="M853" s="266"/>
    </row>
    <row r="854" spans="13:13" hidden="1">
      <c r="M854" s="266"/>
    </row>
    <row r="855" spans="13:13" hidden="1">
      <c r="M855" s="266"/>
    </row>
    <row r="856" spans="13:13" hidden="1">
      <c r="M856" s="266"/>
    </row>
    <row r="857" spans="13:13" hidden="1">
      <c r="M857" s="266"/>
    </row>
    <row r="858" spans="13:13" hidden="1">
      <c r="M858" s="266"/>
    </row>
    <row r="859" spans="13:13" hidden="1">
      <c r="M859" s="266"/>
    </row>
    <row r="860" spans="13:13" hidden="1">
      <c r="M860" s="266"/>
    </row>
    <row r="861" spans="13:13" hidden="1">
      <c r="M861" s="266"/>
    </row>
    <row r="862" spans="13:13" hidden="1">
      <c r="M862" s="266"/>
    </row>
    <row r="863" spans="13:13" hidden="1">
      <c r="M863" s="266"/>
    </row>
    <row r="864" spans="13:13" hidden="1">
      <c r="M864" s="266"/>
    </row>
    <row r="865" spans="13:13" hidden="1">
      <c r="M865" s="266"/>
    </row>
    <row r="866" spans="13:13" hidden="1">
      <c r="M866" s="266"/>
    </row>
    <row r="867" spans="13:13" hidden="1">
      <c r="M867" s="266"/>
    </row>
    <row r="868" spans="13:13" hidden="1">
      <c r="M868" s="266"/>
    </row>
    <row r="869" spans="13:13" hidden="1">
      <c r="M869" s="266"/>
    </row>
    <row r="870" spans="13:13" hidden="1">
      <c r="M870" s="266"/>
    </row>
    <row r="871" spans="13:13" hidden="1">
      <c r="M871" s="266"/>
    </row>
    <row r="872" spans="13:13" hidden="1">
      <c r="M872" s="266"/>
    </row>
    <row r="873" spans="13:13" hidden="1">
      <c r="M873" s="266"/>
    </row>
    <row r="874" spans="13:13" hidden="1">
      <c r="M874" s="266"/>
    </row>
    <row r="875" spans="13:13" hidden="1">
      <c r="M875" s="266"/>
    </row>
    <row r="876" spans="13:13" hidden="1">
      <c r="M876" s="266"/>
    </row>
    <row r="877" spans="13:13" hidden="1">
      <c r="M877" s="266"/>
    </row>
    <row r="878" spans="13:13" hidden="1">
      <c r="M878" s="266"/>
    </row>
    <row r="879" spans="13:13" hidden="1">
      <c r="M879" s="266"/>
    </row>
    <row r="880" spans="13:13" hidden="1">
      <c r="M880" s="266"/>
    </row>
    <row r="881" spans="13:13" hidden="1">
      <c r="M881" s="266"/>
    </row>
    <row r="882" spans="13:13" hidden="1">
      <c r="M882" s="266"/>
    </row>
    <row r="883" spans="13:13" hidden="1">
      <c r="M883" s="266"/>
    </row>
    <row r="884" spans="13:13" hidden="1">
      <c r="M884" s="266"/>
    </row>
    <row r="885" spans="13:13" hidden="1">
      <c r="M885" s="266"/>
    </row>
    <row r="886" spans="13:13" hidden="1">
      <c r="M886" s="266"/>
    </row>
    <row r="887" spans="13:13" hidden="1">
      <c r="M887" s="266"/>
    </row>
    <row r="888" spans="13:13" hidden="1">
      <c r="M888" s="266"/>
    </row>
    <row r="889" spans="13:13" hidden="1">
      <c r="M889" s="266"/>
    </row>
    <row r="890" spans="13:13" hidden="1">
      <c r="M890" s="266"/>
    </row>
    <row r="891" spans="13:13" hidden="1">
      <c r="M891" s="266"/>
    </row>
    <row r="892" spans="13:13" hidden="1">
      <c r="M892" s="266"/>
    </row>
    <row r="893" spans="13:13" hidden="1">
      <c r="M893" s="266"/>
    </row>
    <row r="894" spans="13:13" hidden="1">
      <c r="M894" s="266"/>
    </row>
    <row r="895" spans="13:13" hidden="1">
      <c r="M895" s="266"/>
    </row>
    <row r="896" spans="13:13" hidden="1">
      <c r="M896" s="266"/>
    </row>
    <row r="897" spans="13:13" hidden="1">
      <c r="M897" s="266"/>
    </row>
    <row r="898" spans="13:13" hidden="1">
      <c r="M898" s="266"/>
    </row>
    <row r="899" spans="13:13" hidden="1">
      <c r="M899" s="266"/>
    </row>
    <row r="900" spans="13:13" hidden="1">
      <c r="M900" s="266"/>
    </row>
    <row r="901" spans="13:13" hidden="1">
      <c r="M901" s="266"/>
    </row>
    <row r="902" spans="13:13" hidden="1">
      <c r="M902" s="266"/>
    </row>
    <row r="903" spans="13:13" hidden="1">
      <c r="M903" s="266"/>
    </row>
    <row r="904" spans="13:13" hidden="1">
      <c r="M904" s="266"/>
    </row>
    <row r="905" spans="13:13" hidden="1">
      <c r="M905" s="266"/>
    </row>
    <row r="906" spans="13:13" hidden="1">
      <c r="M906" s="266"/>
    </row>
    <row r="907" spans="13:13" hidden="1">
      <c r="M907" s="266"/>
    </row>
    <row r="908" spans="13:13" hidden="1">
      <c r="M908" s="266"/>
    </row>
    <row r="909" spans="13:13" hidden="1">
      <c r="M909" s="266"/>
    </row>
    <row r="910" spans="13:13" hidden="1">
      <c r="M910" s="266"/>
    </row>
    <row r="911" spans="13:13" hidden="1">
      <c r="M911" s="266"/>
    </row>
    <row r="912" spans="13:13" hidden="1">
      <c r="M912" s="266"/>
    </row>
    <row r="913" spans="13:13" hidden="1">
      <c r="M913" s="266"/>
    </row>
    <row r="914" spans="13:13" hidden="1">
      <c r="M914" s="266"/>
    </row>
    <row r="915" spans="13:13" hidden="1">
      <c r="M915" s="266"/>
    </row>
    <row r="916" spans="13:13" hidden="1">
      <c r="M916" s="266"/>
    </row>
    <row r="917" spans="13:13" hidden="1">
      <c r="M917" s="266"/>
    </row>
    <row r="918" spans="13:13" hidden="1">
      <c r="M918" s="266"/>
    </row>
    <row r="919" spans="13:13" hidden="1">
      <c r="M919" s="266"/>
    </row>
    <row r="920" spans="13:13" hidden="1">
      <c r="M920" s="266"/>
    </row>
    <row r="921" spans="13:13" hidden="1">
      <c r="M921" s="266"/>
    </row>
    <row r="922" spans="13:13" hidden="1">
      <c r="M922" s="266"/>
    </row>
    <row r="923" spans="13:13" hidden="1">
      <c r="M923" s="266"/>
    </row>
    <row r="924" spans="13:13" hidden="1">
      <c r="M924" s="266"/>
    </row>
    <row r="925" spans="13:13" hidden="1">
      <c r="M925" s="266"/>
    </row>
    <row r="926" spans="13:13" hidden="1">
      <c r="M926" s="266"/>
    </row>
    <row r="927" spans="13:13" hidden="1">
      <c r="M927" s="266"/>
    </row>
    <row r="928" spans="13:13" hidden="1">
      <c r="M928" s="266"/>
    </row>
    <row r="929" spans="13:13" hidden="1">
      <c r="M929" s="266"/>
    </row>
    <row r="930" spans="13:13" hidden="1">
      <c r="M930" s="266"/>
    </row>
    <row r="931" spans="13:13" hidden="1">
      <c r="M931" s="266"/>
    </row>
    <row r="932" spans="13:13" hidden="1">
      <c r="M932" s="266"/>
    </row>
    <row r="933" spans="13:13" hidden="1">
      <c r="M933" s="266"/>
    </row>
    <row r="934" spans="13:13" hidden="1">
      <c r="M934" s="266"/>
    </row>
    <row r="935" spans="13:13" hidden="1">
      <c r="M935" s="266"/>
    </row>
    <row r="936" spans="13:13" hidden="1">
      <c r="M936" s="266"/>
    </row>
    <row r="937" spans="13:13" hidden="1">
      <c r="M937" s="266"/>
    </row>
    <row r="938" spans="13:13" hidden="1">
      <c r="M938" s="266"/>
    </row>
    <row r="939" spans="13:13" hidden="1">
      <c r="M939" s="266"/>
    </row>
    <row r="940" spans="13:13" hidden="1">
      <c r="M940" s="266"/>
    </row>
    <row r="941" spans="13:13" hidden="1">
      <c r="M941" s="266"/>
    </row>
    <row r="942" spans="13:13" hidden="1">
      <c r="M942" s="266"/>
    </row>
    <row r="943" spans="13:13" hidden="1">
      <c r="M943" s="266"/>
    </row>
    <row r="944" spans="13:13" hidden="1">
      <c r="M944" s="266"/>
    </row>
    <row r="945" spans="13:13" hidden="1">
      <c r="M945" s="266"/>
    </row>
    <row r="946" spans="13:13" hidden="1">
      <c r="M946" s="266"/>
    </row>
    <row r="947" spans="13:13" hidden="1">
      <c r="M947" s="266"/>
    </row>
    <row r="948" spans="13:13" hidden="1">
      <c r="M948" s="266"/>
    </row>
    <row r="949" spans="13:13" hidden="1">
      <c r="M949" s="266"/>
    </row>
    <row r="950" spans="13:13" hidden="1">
      <c r="M950" s="266"/>
    </row>
    <row r="951" spans="13:13" hidden="1">
      <c r="M951" s="266"/>
    </row>
    <row r="952" spans="13:13" hidden="1">
      <c r="M952" s="266"/>
    </row>
    <row r="953" spans="13:13" hidden="1">
      <c r="M953" s="266"/>
    </row>
    <row r="954" spans="13:13" hidden="1">
      <c r="M954" s="266"/>
    </row>
    <row r="955" spans="13:13" hidden="1">
      <c r="M955" s="266"/>
    </row>
    <row r="956" spans="13:13" hidden="1">
      <c r="M956" s="266"/>
    </row>
    <row r="957" spans="13:13" hidden="1">
      <c r="M957" s="266"/>
    </row>
    <row r="958" spans="13:13" hidden="1">
      <c r="M958" s="266"/>
    </row>
    <row r="959" spans="13:13" hidden="1">
      <c r="M959" s="266"/>
    </row>
    <row r="960" spans="13:13" hidden="1">
      <c r="M960" s="266"/>
    </row>
    <row r="961" spans="13:13" hidden="1">
      <c r="M961" s="266"/>
    </row>
    <row r="962" spans="13:13" hidden="1">
      <c r="M962" s="266"/>
    </row>
    <row r="963" spans="13:13" hidden="1">
      <c r="M963" s="266"/>
    </row>
    <row r="964" spans="13:13" hidden="1">
      <c r="M964" s="266"/>
    </row>
    <row r="965" spans="13:13" hidden="1">
      <c r="M965" s="266"/>
    </row>
    <row r="966" spans="13:13" hidden="1">
      <c r="M966" s="266"/>
    </row>
    <row r="967" spans="13:13" hidden="1">
      <c r="M967" s="266"/>
    </row>
    <row r="968" spans="13:13" hidden="1">
      <c r="M968" s="266"/>
    </row>
    <row r="969" spans="13:13" hidden="1">
      <c r="M969" s="266"/>
    </row>
    <row r="970" spans="13:13" hidden="1">
      <c r="M970" s="266"/>
    </row>
    <row r="971" spans="13:13" hidden="1">
      <c r="M971" s="266"/>
    </row>
    <row r="972" spans="13:13" hidden="1">
      <c r="M972" s="266"/>
    </row>
    <row r="973" spans="13:13" hidden="1">
      <c r="M973" s="266"/>
    </row>
    <row r="974" spans="13:13" hidden="1">
      <c r="M974" s="266"/>
    </row>
    <row r="975" spans="13:13" hidden="1">
      <c r="M975" s="266"/>
    </row>
    <row r="976" spans="13:13" hidden="1">
      <c r="M976" s="266"/>
    </row>
    <row r="977" spans="13:13" hidden="1">
      <c r="M977" s="266"/>
    </row>
    <row r="978" spans="13:13" hidden="1">
      <c r="M978" s="266"/>
    </row>
    <row r="979" spans="13:13" hidden="1">
      <c r="M979" s="266"/>
    </row>
    <row r="980" spans="13:13" hidden="1">
      <c r="M980" s="266"/>
    </row>
    <row r="981" spans="13:13" hidden="1">
      <c r="M981" s="266"/>
    </row>
    <row r="982" spans="13:13" hidden="1">
      <c r="M982" s="266"/>
    </row>
    <row r="983" spans="13:13" hidden="1">
      <c r="M983" s="266"/>
    </row>
    <row r="984" spans="13:13" hidden="1">
      <c r="M984" s="266"/>
    </row>
    <row r="985" spans="13:13" hidden="1">
      <c r="M985" s="266"/>
    </row>
    <row r="986" spans="13:13" hidden="1">
      <c r="M986" s="266"/>
    </row>
    <row r="987" spans="13:13" hidden="1">
      <c r="M987" s="266"/>
    </row>
    <row r="988" spans="13:13" hidden="1">
      <c r="M988" s="266"/>
    </row>
    <row r="989" spans="13:13" hidden="1">
      <c r="M989" s="266"/>
    </row>
    <row r="990" spans="13:13" hidden="1">
      <c r="M990" s="266"/>
    </row>
    <row r="991" spans="13:13" hidden="1">
      <c r="M991" s="266"/>
    </row>
    <row r="992" spans="13:13" hidden="1">
      <c r="M992" s="266"/>
    </row>
    <row r="993" spans="13:13" hidden="1">
      <c r="M993" s="266"/>
    </row>
    <row r="994" spans="13:13" hidden="1">
      <c r="M994" s="266"/>
    </row>
    <row r="995" spans="13:13" hidden="1">
      <c r="M995" s="266"/>
    </row>
    <row r="996" spans="13:13" hidden="1">
      <c r="M996" s="266"/>
    </row>
    <row r="997" spans="13:13" hidden="1">
      <c r="M997" s="266"/>
    </row>
    <row r="998" spans="13:13" hidden="1">
      <c r="M998" s="266"/>
    </row>
    <row r="999" spans="13:13" hidden="1">
      <c r="M999" s="266"/>
    </row>
    <row r="1000" spans="13:13" hidden="1">
      <c r="M1000" s="266"/>
    </row>
    <row r="1001" spans="13:13" hidden="1">
      <c r="M1001" s="266"/>
    </row>
    <row r="1002" spans="13:13" hidden="1">
      <c r="M1002" s="266"/>
    </row>
    <row r="1003" spans="13:13" hidden="1">
      <c r="M1003" s="266"/>
    </row>
    <row r="1004" spans="13:13" hidden="1">
      <c r="M1004" s="266"/>
    </row>
    <row r="1005" spans="13:13" hidden="1">
      <c r="M1005" s="266"/>
    </row>
    <row r="1006" spans="13:13" hidden="1">
      <c r="M1006" s="266"/>
    </row>
    <row r="1007" spans="13:13" hidden="1">
      <c r="M1007" s="266"/>
    </row>
    <row r="1008" spans="13:13" hidden="1">
      <c r="M1008" s="266"/>
    </row>
    <row r="1009" spans="13:13" hidden="1">
      <c r="M1009" s="266"/>
    </row>
    <row r="1010" spans="13:13" hidden="1">
      <c r="M1010" s="266"/>
    </row>
    <row r="1011" spans="13:13" hidden="1">
      <c r="M1011" s="266"/>
    </row>
    <row r="1012" spans="13:13" hidden="1">
      <c r="M1012" s="266"/>
    </row>
    <row r="1013" spans="13:13" hidden="1">
      <c r="M1013" s="266"/>
    </row>
    <row r="1014" spans="13:13" hidden="1">
      <c r="M1014" s="266"/>
    </row>
    <row r="1015" spans="13:13" hidden="1">
      <c r="M1015" s="266"/>
    </row>
    <row r="1016" spans="13:13" hidden="1">
      <c r="M1016" s="266"/>
    </row>
    <row r="1017" spans="13:13" hidden="1">
      <c r="M1017" s="266"/>
    </row>
    <row r="1018" spans="13:13" hidden="1">
      <c r="M1018" s="266"/>
    </row>
    <row r="1019" spans="13:13" hidden="1">
      <c r="M1019" s="266"/>
    </row>
    <row r="1020" spans="13:13" hidden="1">
      <c r="M1020" s="266"/>
    </row>
    <row r="1021" spans="13:13" hidden="1">
      <c r="M1021" s="266"/>
    </row>
    <row r="1022" spans="13:13" hidden="1">
      <c r="M1022" s="266"/>
    </row>
    <row r="1023" spans="13:13" hidden="1">
      <c r="M1023" s="266"/>
    </row>
    <row r="1024" spans="13:13" hidden="1">
      <c r="M1024" s="266"/>
    </row>
    <row r="1025" spans="13:13" hidden="1">
      <c r="M1025" s="266"/>
    </row>
    <row r="1026" spans="13:13" hidden="1">
      <c r="M1026" s="266"/>
    </row>
    <row r="1027" spans="13:13" hidden="1">
      <c r="M1027" s="266"/>
    </row>
    <row r="1028" spans="13:13" hidden="1">
      <c r="M1028" s="266"/>
    </row>
    <row r="1029" spans="13:13" hidden="1">
      <c r="M1029" s="266"/>
    </row>
    <row r="1030" spans="13:13" hidden="1">
      <c r="M1030" s="266"/>
    </row>
    <row r="1031" spans="13:13" hidden="1">
      <c r="M1031" s="266"/>
    </row>
    <row r="1032" spans="13:13" hidden="1">
      <c r="M1032" s="266"/>
    </row>
    <row r="1033" spans="13:13" hidden="1">
      <c r="M1033" s="266"/>
    </row>
    <row r="1034" spans="13:13" hidden="1">
      <c r="M1034" s="266"/>
    </row>
    <row r="1035" spans="13:13" hidden="1">
      <c r="M1035" s="266"/>
    </row>
    <row r="1036" spans="13:13" hidden="1">
      <c r="M1036" s="266"/>
    </row>
    <row r="1037" spans="13:13" hidden="1">
      <c r="M1037" s="266"/>
    </row>
    <row r="1038" spans="13:13" hidden="1">
      <c r="M1038" s="266"/>
    </row>
    <row r="1039" spans="13:13" hidden="1">
      <c r="M1039" s="266"/>
    </row>
    <row r="1040" spans="13:13" hidden="1">
      <c r="M1040" s="266"/>
    </row>
    <row r="1041" spans="13:13" hidden="1">
      <c r="M1041" s="266"/>
    </row>
    <row r="1042" spans="13:13" hidden="1">
      <c r="M1042" s="266"/>
    </row>
    <row r="1043" spans="13:13" hidden="1">
      <c r="M1043" s="266"/>
    </row>
    <row r="1044" spans="13:13" hidden="1">
      <c r="M1044" s="266"/>
    </row>
    <row r="1045" spans="13:13" hidden="1">
      <c r="M1045" s="266"/>
    </row>
    <row r="1046" spans="13:13" hidden="1">
      <c r="M1046" s="266"/>
    </row>
    <row r="1047" spans="13:13" hidden="1">
      <c r="M1047" s="266"/>
    </row>
    <row r="1048" spans="13:13" hidden="1">
      <c r="M1048" s="266"/>
    </row>
    <row r="1049" spans="13:13" hidden="1">
      <c r="M1049" s="266"/>
    </row>
    <row r="1050" spans="13:13" ht="12" hidden="1" customHeight="1">
      <c r="M1050" s="266"/>
    </row>
    <row r="1051" spans="13:13" hidden="1">
      <c r="M1051" s="266"/>
    </row>
    <row r="1052" spans="13:13" hidden="1">
      <c r="M1052" s="266"/>
    </row>
    <row r="1053" spans="13:13" hidden="1">
      <c r="M1053" s="266"/>
    </row>
    <row r="1054" spans="13:13" hidden="1">
      <c r="M1054" s="266"/>
    </row>
    <row r="1055" spans="13:13" hidden="1">
      <c r="M1055" s="266"/>
    </row>
    <row r="1056" spans="13:13" hidden="1">
      <c r="M1056" s="266"/>
    </row>
    <row r="1057" spans="13:13" hidden="1">
      <c r="M1057" s="266"/>
    </row>
    <row r="1058" spans="13:13" hidden="1">
      <c r="M1058" s="266"/>
    </row>
    <row r="1059" spans="13:13" hidden="1">
      <c r="M1059" s="266"/>
    </row>
    <row r="1060" spans="13:13" hidden="1">
      <c r="M1060" s="266"/>
    </row>
    <row r="1061" spans="13:13" hidden="1">
      <c r="M1061" s="266"/>
    </row>
    <row r="1062" spans="13:13" hidden="1">
      <c r="M1062" s="266"/>
    </row>
    <row r="1063" spans="13:13" hidden="1">
      <c r="M1063" s="266"/>
    </row>
    <row r="1064" spans="13:13" hidden="1">
      <c r="M1064" s="266"/>
    </row>
    <row r="1065" spans="13:13" hidden="1">
      <c r="M1065" s="266"/>
    </row>
    <row r="1066" spans="13:13" hidden="1">
      <c r="M1066" s="266"/>
    </row>
    <row r="1067" spans="13:13" hidden="1">
      <c r="M1067" s="266"/>
    </row>
    <row r="1068" spans="13:13" ht="15" hidden="1" customHeight="1">
      <c r="M1068" s="266"/>
    </row>
    <row r="1069" spans="13:13" ht="15" hidden="1" customHeight="1">
      <c r="M1069" s="266"/>
    </row>
    <row r="1070" spans="13:13" ht="15" hidden="1" customHeight="1">
      <c r="M1070" s="266"/>
    </row>
    <row r="1071" spans="13:13" ht="15" hidden="1" customHeight="1">
      <c r="M1071" s="266"/>
    </row>
    <row r="1072" spans="13:13" ht="15" hidden="1" customHeight="1">
      <c r="M1072" s="266"/>
    </row>
    <row r="1073" spans="13:13" ht="15" hidden="1" customHeight="1">
      <c r="M1073" s="266"/>
    </row>
    <row r="1074" spans="13:13" ht="15" hidden="1" customHeight="1">
      <c r="M1074" s="266"/>
    </row>
    <row r="1075" spans="13:13" ht="15" hidden="1" customHeight="1">
      <c r="M1075" s="266"/>
    </row>
    <row r="1076" spans="13:13" ht="15" hidden="1" customHeight="1">
      <c r="M1076" s="266"/>
    </row>
    <row r="1077" spans="13:13" ht="15" hidden="1" customHeight="1">
      <c r="M1077" s="266"/>
    </row>
    <row r="1078" spans="13:13" ht="15" hidden="1" customHeight="1">
      <c r="M1078" s="266"/>
    </row>
    <row r="1079" spans="13:13" ht="15" hidden="1" customHeight="1">
      <c r="M1079" s="266"/>
    </row>
    <row r="1080" spans="13:13" ht="15" hidden="1" customHeight="1">
      <c r="M1080" s="266"/>
    </row>
    <row r="1081" spans="13:13" ht="15" hidden="1" customHeight="1">
      <c r="M1081" s="266"/>
    </row>
    <row r="1082" spans="13:13" ht="15" hidden="1" customHeight="1">
      <c r="M1082" s="266"/>
    </row>
    <row r="1083" spans="13:13" ht="15" hidden="1" customHeight="1">
      <c r="M1083" s="266"/>
    </row>
    <row r="1084" spans="13:13" ht="15" hidden="1" customHeight="1">
      <c r="M1084" s="266"/>
    </row>
    <row r="1085" spans="13:13" ht="15" hidden="1" customHeight="1">
      <c r="M1085" s="266"/>
    </row>
    <row r="1086" spans="13:13" ht="15" hidden="1" customHeight="1">
      <c r="M1086" s="266"/>
    </row>
    <row r="1087" spans="13:13" ht="15" hidden="1" customHeight="1">
      <c r="M1087" s="266"/>
    </row>
    <row r="1088" spans="13:13" ht="15" hidden="1" customHeight="1">
      <c r="M1088" s="266"/>
    </row>
    <row r="1089" spans="13:13" ht="15" hidden="1" customHeight="1">
      <c r="M1089" s="266"/>
    </row>
    <row r="1090" spans="13:13" ht="15" hidden="1" customHeight="1">
      <c r="M1090" s="266"/>
    </row>
    <row r="1091" spans="13:13" ht="15" hidden="1" customHeight="1">
      <c r="M1091" s="266"/>
    </row>
    <row r="1092" spans="13:13" ht="9.9499999999999993" customHeight="1">
      <c r="M1092" s="266"/>
    </row>
    <row r="1093" spans="13:13" ht="15" customHeight="1"/>
  </sheetData>
  <mergeCells count="98">
    <mergeCell ref="E91:H91"/>
    <mergeCell ref="E42:J42"/>
    <mergeCell ref="E43:L45"/>
    <mergeCell ref="B120:M120"/>
    <mergeCell ref="B27:M27"/>
    <mergeCell ref="B28:M28"/>
    <mergeCell ref="B47:M47"/>
    <mergeCell ref="J117:L117"/>
    <mergeCell ref="J118:L118"/>
    <mergeCell ref="E39:L41"/>
    <mergeCell ref="E38:J38"/>
    <mergeCell ref="E31:L33"/>
    <mergeCell ref="E34:J34"/>
    <mergeCell ref="E35:L37"/>
    <mergeCell ref="J109:L109"/>
    <mergeCell ref="B110:F110"/>
    <mergeCell ref="E4:M4"/>
    <mergeCell ref="E5:M5"/>
    <mergeCell ref="B9:M10"/>
    <mergeCell ref="B21:M21"/>
    <mergeCell ref="B18:M18"/>
    <mergeCell ref="B16:G16"/>
    <mergeCell ref="H16:L16"/>
    <mergeCell ref="B11:L11"/>
    <mergeCell ref="B12:G12"/>
    <mergeCell ref="H12:L12"/>
    <mergeCell ref="B14:G14"/>
    <mergeCell ref="H14:L14"/>
    <mergeCell ref="B20:L20"/>
    <mergeCell ref="E87:K88"/>
    <mergeCell ref="L87:L88"/>
    <mergeCell ref="E86:K86"/>
    <mergeCell ref="B77:M77"/>
    <mergeCell ref="B85:M85"/>
    <mergeCell ref="E78:H78"/>
    <mergeCell ref="E79:K80"/>
    <mergeCell ref="L79:L80"/>
    <mergeCell ref="E81:L81"/>
    <mergeCell ref="E102:L102"/>
    <mergeCell ref="E103:K104"/>
    <mergeCell ref="G116:I116"/>
    <mergeCell ref="B109:F109"/>
    <mergeCell ref="G109:I109"/>
    <mergeCell ref="G110:I110"/>
    <mergeCell ref="J110:L110"/>
    <mergeCell ref="B113:M113"/>
    <mergeCell ref="G111:I111"/>
    <mergeCell ref="B107:M107"/>
    <mergeCell ref="B111:F111"/>
    <mergeCell ref="B117:F117"/>
    <mergeCell ref="B118:F118"/>
    <mergeCell ref="G117:I117"/>
    <mergeCell ref="G118:I118"/>
    <mergeCell ref="B116:F116"/>
    <mergeCell ref="E122:K123"/>
    <mergeCell ref="L122:L123"/>
    <mergeCell ref="B132:D132"/>
    <mergeCell ref="E132:F132"/>
    <mergeCell ref="G132:H132"/>
    <mergeCell ref="I132:J132"/>
    <mergeCell ref="K132:L132"/>
    <mergeCell ref="F24:K25"/>
    <mergeCell ref="E72:J72"/>
    <mergeCell ref="B58:D66"/>
    <mergeCell ref="E59:K61"/>
    <mergeCell ref="L59:L61"/>
    <mergeCell ref="E62:J62"/>
    <mergeCell ref="E66:H66"/>
    <mergeCell ref="E56:H56"/>
    <mergeCell ref="B48:D56"/>
    <mergeCell ref="E49:K51"/>
    <mergeCell ref="E52:J52"/>
    <mergeCell ref="E53:L55"/>
    <mergeCell ref="L49:L51"/>
    <mergeCell ref="E48:K48"/>
    <mergeCell ref="E58:K58"/>
    <mergeCell ref="E63:K65"/>
    <mergeCell ref="E121:K121"/>
    <mergeCell ref="B57:M57"/>
    <mergeCell ref="J111:L111"/>
    <mergeCell ref="E69:K71"/>
    <mergeCell ref="L69:L71"/>
    <mergeCell ref="B67:M67"/>
    <mergeCell ref="J116:L116"/>
    <mergeCell ref="E92:K93"/>
    <mergeCell ref="L95:L96"/>
    <mergeCell ref="E94:L94"/>
    <mergeCell ref="B98:L98"/>
    <mergeCell ref="E99:H99"/>
    <mergeCell ref="E95:K96"/>
    <mergeCell ref="E100:K101"/>
    <mergeCell ref="L103:L104"/>
    <mergeCell ref="B90:M90"/>
    <mergeCell ref="L63:L65"/>
    <mergeCell ref="E82:K83"/>
    <mergeCell ref="L82:L83"/>
    <mergeCell ref="E68:K68"/>
    <mergeCell ref="E73:L75"/>
  </mergeCells>
  <printOptions horizontalCentered="1"/>
  <pageMargins left="0.35433070866141736" right="0.15748031496062992" top="0.39370078740157483" bottom="0.39370078740157483" header="0.31496062992125984" footer="0.31496062992125984"/>
  <pageSetup scale="77" orientation="portrait" verticalDpi="200" r:id="rId1"/>
  <rowBreaks count="3" manualBreakCount="3">
    <brk id="89" max="16383" man="1"/>
    <brk id="139" max="16383" man="1"/>
    <brk id="179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"/>
  <dimension ref="A1:P417"/>
  <sheetViews>
    <sheetView showGridLines="0" showRuler="0" zoomScaleSheetLayoutView="100" workbookViewId="0"/>
  </sheetViews>
  <sheetFormatPr baseColWidth="10" defaultColWidth="0" defaultRowHeight="15" customHeight="1" zeroHeight="1"/>
  <cols>
    <col min="1" max="1" width="10" style="266" customWidth="1"/>
    <col min="2" max="2" width="6.7109375" style="266" customWidth="1"/>
    <col min="3" max="3" width="6.140625" style="266" customWidth="1"/>
    <col min="4" max="4" width="17.5703125" style="266" customWidth="1"/>
    <col min="5" max="5" width="11.42578125" style="266" customWidth="1"/>
    <col min="6" max="6" width="14.5703125" style="266" customWidth="1"/>
    <col min="7" max="7" width="12.42578125" style="266" customWidth="1"/>
    <col min="8" max="8" width="13.28515625" style="266" customWidth="1"/>
    <col min="9" max="9" width="10" style="266" customWidth="1"/>
    <col min="10" max="10" width="6.5703125" style="266" customWidth="1"/>
    <col min="11" max="11" width="10.85546875" style="266" customWidth="1"/>
    <col min="12" max="12" width="6.7109375" style="266" customWidth="1"/>
    <col min="13" max="13" width="10.7109375" style="266" customWidth="1"/>
    <col min="14" max="16" width="11.42578125" style="264" hidden="1" customWidth="1"/>
    <col min="17" max="16384" width="0" style="264" hidden="1"/>
  </cols>
  <sheetData>
    <row r="1" spans="1:13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ht="15.75" thickBo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30" customHeight="1" thickTop="1" thickBot="1">
      <c r="A3" s="264"/>
      <c r="B3" s="264"/>
      <c r="C3" s="264"/>
      <c r="D3" s="264"/>
      <c r="E3" s="682" t="s">
        <v>668</v>
      </c>
      <c r="F3" s="682"/>
      <c r="G3" s="682"/>
      <c r="H3" s="682"/>
      <c r="I3" s="682"/>
      <c r="J3" s="682"/>
      <c r="K3" s="682"/>
      <c r="L3" s="120"/>
      <c r="M3" s="264"/>
    </row>
    <row r="4" spans="1:13" ht="15" customHeight="1" thickTop="1">
      <c r="A4" s="264"/>
      <c r="B4" s="264"/>
      <c r="C4" s="264"/>
      <c r="D4" s="264"/>
      <c r="E4" s="745" t="s">
        <v>669</v>
      </c>
      <c r="F4" s="745"/>
      <c r="G4" s="745"/>
      <c r="H4" s="745"/>
      <c r="I4" s="745"/>
      <c r="J4" s="745"/>
      <c r="K4" s="745"/>
      <c r="L4" s="745"/>
      <c r="M4" s="264"/>
    </row>
    <row r="5" spans="1:13" ht="9.9499999999999993" customHeight="1">
      <c r="A5" s="264"/>
      <c r="B5" s="264"/>
      <c r="C5" s="264"/>
      <c r="D5" s="89"/>
      <c r="E5" s="89"/>
      <c r="F5" s="89"/>
      <c r="G5" s="89"/>
      <c r="H5" s="89"/>
      <c r="I5" s="264"/>
      <c r="J5" s="213"/>
      <c r="K5" s="213"/>
      <c r="L5" s="213"/>
      <c r="M5" s="264"/>
    </row>
    <row r="6" spans="1:13" ht="6.75" customHeight="1">
      <c r="A6" s="264"/>
      <c r="B6" s="4"/>
      <c r="C6" s="4"/>
      <c r="D6" s="4"/>
      <c r="E6" s="4"/>
      <c r="F6" s="4"/>
      <c r="G6" s="4"/>
      <c r="H6" s="4"/>
      <c r="I6" s="4"/>
      <c r="J6" s="214"/>
      <c r="K6" s="214"/>
      <c r="L6" s="214"/>
      <c r="M6" s="264"/>
    </row>
    <row r="7" spans="1:13" ht="9.9499999999999993" customHeight="1">
      <c r="A7" s="264"/>
      <c r="B7" s="264"/>
      <c r="C7" s="264"/>
      <c r="D7" s="264"/>
      <c r="E7" s="264"/>
      <c r="F7" s="264"/>
      <c r="G7" s="264"/>
      <c r="H7" s="264"/>
      <c r="I7" s="264"/>
      <c r="J7" s="213"/>
      <c r="K7" s="213"/>
      <c r="L7" s="213"/>
      <c r="M7" s="264"/>
    </row>
    <row r="8" spans="1:13" ht="15" customHeight="1">
      <c r="A8" s="264"/>
      <c r="B8" s="746" t="s">
        <v>631</v>
      </c>
      <c r="C8" s="747"/>
      <c r="D8" s="747"/>
      <c r="E8" s="747"/>
      <c r="F8" s="747"/>
      <c r="G8" s="747"/>
      <c r="H8" s="747"/>
      <c r="I8" s="747"/>
      <c r="J8" s="748"/>
      <c r="K8" s="748"/>
      <c r="L8" s="749"/>
      <c r="M8" s="264"/>
    </row>
    <row r="9" spans="1:13">
      <c r="A9" s="264"/>
      <c r="B9" s="750"/>
      <c r="C9" s="751"/>
      <c r="D9" s="751"/>
      <c r="E9" s="751"/>
      <c r="F9" s="751"/>
      <c r="G9" s="751"/>
      <c r="H9" s="751"/>
      <c r="I9" s="751"/>
      <c r="J9" s="752"/>
      <c r="K9" s="752"/>
      <c r="L9" s="753"/>
      <c r="M9" s="264"/>
    </row>
    <row r="10" spans="1:13" ht="20.100000000000001" customHeight="1">
      <c r="A10" s="264"/>
      <c r="B10" s="729" t="s">
        <v>632</v>
      </c>
      <c r="C10" s="573"/>
      <c r="D10" s="573"/>
      <c r="E10" s="573"/>
      <c r="F10" s="573"/>
      <c r="G10" s="574"/>
      <c r="H10" s="574"/>
      <c r="I10" s="574"/>
      <c r="J10" s="575"/>
      <c r="K10" s="575"/>
      <c r="L10" s="730"/>
      <c r="M10" s="264"/>
    </row>
    <row r="11" spans="1:13" ht="9.9499999999999993" customHeight="1" thickBot="1">
      <c r="A11" s="264"/>
      <c r="B11" s="272"/>
      <c r="C11" s="265"/>
      <c r="D11" s="265"/>
      <c r="E11" s="265"/>
      <c r="F11" s="265"/>
      <c r="G11" s="265"/>
      <c r="H11" s="265"/>
      <c r="I11" s="265"/>
      <c r="J11" s="284"/>
      <c r="K11" s="284"/>
      <c r="L11" s="285"/>
      <c r="M11" s="264"/>
    </row>
    <row r="12" spans="1:13" ht="25.5" customHeight="1" thickTop="1">
      <c r="A12" s="264"/>
      <c r="B12" s="272"/>
      <c r="C12" s="562"/>
      <c r="D12" s="563"/>
      <c r="E12" s="563"/>
      <c r="F12" s="563"/>
      <c r="G12" s="563"/>
      <c r="H12" s="563"/>
      <c r="I12" s="563"/>
      <c r="J12" s="564"/>
      <c r="K12" s="565"/>
      <c r="L12" s="285"/>
      <c r="M12" s="264"/>
    </row>
    <row r="13" spans="1:13" ht="26.25" customHeight="1" thickBot="1">
      <c r="A13" s="264"/>
      <c r="B13" s="272"/>
      <c r="C13" s="566"/>
      <c r="D13" s="567"/>
      <c r="E13" s="567"/>
      <c r="F13" s="567"/>
      <c r="G13" s="567"/>
      <c r="H13" s="567"/>
      <c r="I13" s="567"/>
      <c r="J13" s="568"/>
      <c r="K13" s="569"/>
      <c r="L13" s="285"/>
      <c r="M13" s="264"/>
    </row>
    <row r="14" spans="1:13" ht="9.9499999999999993" customHeight="1" thickTop="1">
      <c r="A14" s="264"/>
      <c r="B14" s="273"/>
      <c r="C14" s="269"/>
      <c r="D14" s="269"/>
      <c r="E14" s="269"/>
      <c r="F14" s="269"/>
      <c r="G14" s="269"/>
      <c r="H14" s="269"/>
      <c r="I14" s="269"/>
      <c r="J14" s="286"/>
      <c r="K14" s="286"/>
      <c r="L14" s="287"/>
      <c r="M14" s="264"/>
    </row>
    <row r="15" spans="1:13" ht="20.100000000000001" customHeight="1">
      <c r="A15" s="264"/>
      <c r="B15" s="729" t="s">
        <v>633</v>
      </c>
      <c r="C15" s="573"/>
      <c r="D15" s="573"/>
      <c r="E15" s="573"/>
      <c r="F15" s="573"/>
      <c r="G15" s="574"/>
      <c r="H15" s="574"/>
      <c r="I15" s="574"/>
      <c r="J15" s="575"/>
      <c r="K15" s="575"/>
      <c r="L15" s="730"/>
      <c r="M15" s="264"/>
    </row>
    <row r="16" spans="1:13" ht="9.9499999999999993" customHeight="1" thickBot="1">
      <c r="A16" s="264"/>
      <c r="B16" s="272"/>
      <c r="C16" s="265"/>
      <c r="D16" s="265"/>
      <c r="E16" s="265"/>
      <c r="F16" s="265"/>
      <c r="G16" s="265"/>
      <c r="H16" s="265"/>
      <c r="I16" s="265"/>
      <c r="J16" s="284"/>
      <c r="K16" s="284"/>
      <c r="L16" s="285"/>
      <c r="M16" s="264"/>
    </row>
    <row r="17" spans="1:13" ht="33" customHeight="1" thickTop="1">
      <c r="A17" s="264"/>
      <c r="B17" s="272"/>
      <c r="C17" s="562"/>
      <c r="D17" s="563"/>
      <c r="E17" s="563"/>
      <c r="F17" s="563"/>
      <c r="G17" s="563"/>
      <c r="H17" s="563"/>
      <c r="I17" s="563"/>
      <c r="J17" s="564"/>
      <c r="K17" s="565"/>
      <c r="L17" s="285"/>
      <c r="M17" s="264"/>
    </row>
    <row r="18" spans="1:13" ht="33" customHeight="1" thickBot="1">
      <c r="A18" s="264"/>
      <c r="B18" s="272"/>
      <c r="C18" s="566"/>
      <c r="D18" s="567"/>
      <c r="E18" s="567"/>
      <c r="F18" s="567"/>
      <c r="G18" s="567"/>
      <c r="H18" s="567"/>
      <c r="I18" s="567"/>
      <c r="J18" s="568"/>
      <c r="K18" s="569"/>
      <c r="L18" s="285"/>
      <c r="M18" s="264"/>
    </row>
    <row r="19" spans="1:13" ht="9.9499999999999993" customHeight="1" thickTop="1">
      <c r="A19" s="264"/>
      <c r="B19" s="273"/>
      <c r="C19" s="269"/>
      <c r="D19" s="269"/>
      <c r="E19" s="269"/>
      <c r="F19" s="269"/>
      <c r="G19" s="269"/>
      <c r="H19" s="269"/>
      <c r="I19" s="269"/>
      <c r="J19" s="286"/>
      <c r="K19" s="286"/>
      <c r="L19" s="287"/>
      <c r="M19" s="264"/>
    </row>
    <row r="20" spans="1:13" ht="30" customHeight="1">
      <c r="A20" s="264"/>
      <c r="B20" s="729" t="s">
        <v>634</v>
      </c>
      <c r="C20" s="573"/>
      <c r="D20" s="573"/>
      <c r="E20" s="573"/>
      <c r="F20" s="573"/>
      <c r="G20" s="574"/>
      <c r="H20" s="574"/>
      <c r="I20" s="574"/>
      <c r="J20" s="575"/>
      <c r="K20" s="575"/>
      <c r="L20" s="730"/>
      <c r="M20" s="264"/>
    </row>
    <row r="21" spans="1:13" ht="9.9499999999999993" customHeight="1" thickBot="1">
      <c r="A21" s="264"/>
      <c r="B21" s="272"/>
      <c r="C21" s="265"/>
      <c r="D21" s="265"/>
      <c r="E21" s="265"/>
      <c r="F21" s="265"/>
      <c r="G21" s="265"/>
      <c r="H21" s="265"/>
      <c r="I21" s="265"/>
      <c r="J21" s="284"/>
      <c r="K21" s="284"/>
      <c r="L21" s="285"/>
      <c r="M21" s="264"/>
    </row>
    <row r="22" spans="1:13" ht="34.5" customHeight="1" thickTop="1">
      <c r="A22" s="264"/>
      <c r="B22" s="272"/>
      <c r="C22" s="562"/>
      <c r="D22" s="563"/>
      <c r="E22" s="563"/>
      <c r="F22" s="563"/>
      <c r="G22" s="563"/>
      <c r="H22" s="563"/>
      <c r="I22" s="563"/>
      <c r="J22" s="564"/>
      <c r="K22" s="565"/>
      <c r="L22" s="285"/>
      <c r="M22" s="264"/>
    </row>
    <row r="23" spans="1:13" ht="83.25" customHeight="1" thickBot="1">
      <c r="A23" s="264"/>
      <c r="B23" s="272"/>
      <c r="C23" s="566"/>
      <c r="D23" s="567"/>
      <c r="E23" s="567"/>
      <c r="F23" s="567"/>
      <c r="G23" s="567"/>
      <c r="H23" s="567"/>
      <c r="I23" s="567"/>
      <c r="J23" s="568"/>
      <c r="K23" s="569"/>
      <c r="L23" s="285"/>
      <c r="M23" s="264"/>
    </row>
    <row r="24" spans="1:13" ht="9.9499999999999993" customHeight="1" thickTop="1">
      <c r="A24" s="264"/>
      <c r="B24" s="273"/>
      <c r="C24" s="269"/>
      <c r="D24" s="269"/>
      <c r="E24" s="269"/>
      <c r="F24" s="269"/>
      <c r="G24" s="269"/>
      <c r="H24" s="269"/>
      <c r="I24" s="269"/>
      <c r="J24" s="286"/>
      <c r="K24" s="286"/>
      <c r="L24" s="287"/>
      <c r="M24" s="264"/>
    </row>
    <row r="25" spans="1:13" ht="20.100000000000001" customHeight="1" thickBot="1">
      <c r="A25" s="264"/>
      <c r="B25" s="731" t="s">
        <v>635</v>
      </c>
      <c r="C25" s="732"/>
      <c r="D25" s="732"/>
      <c r="E25" s="732"/>
      <c r="F25" s="732"/>
      <c r="G25" s="733"/>
      <c r="H25" s="733"/>
      <c r="I25" s="733"/>
      <c r="J25" s="734"/>
      <c r="K25" s="734"/>
      <c r="L25" s="735"/>
      <c r="M25" s="264"/>
    </row>
    <row r="26" spans="1:13" ht="40.5" customHeight="1" thickTop="1" thickBot="1">
      <c r="A26" s="264"/>
      <c r="B26" s="374" t="s">
        <v>582</v>
      </c>
      <c r="C26" s="744" t="s">
        <v>664</v>
      </c>
      <c r="D26" s="744"/>
      <c r="E26" s="744" t="s">
        <v>650</v>
      </c>
      <c r="F26" s="744"/>
      <c r="G26" s="744" t="s">
        <v>663</v>
      </c>
      <c r="H26" s="744"/>
      <c r="I26" s="744"/>
      <c r="J26" s="744" t="s">
        <v>662</v>
      </c>
      <c r="K26" s="744"/>
      <c r="L26" s="744"/>
      <c r="M26" s="264"/>
    </row>
    <row r="27" spans="1:13" ht="35.1" customHeight="1" thickTop="1" thickBot="1">
      <c r="A27" s="264"/>
      <c r="B27" s="373">
        <v>1</v>
      </c>
      <c r="C27" s="741"/>
      <c r="D27" s="741"/>
      <c r="E27" s="741"/>
      <c r="F27" s="741"/>
      <c r="G27" s="741"/>
      <c r="H27" s="741"/>
      <c r="I27" s="741"/>
      <c r="J27" s="741"/>
      <c r="K27" s="741"/>
      <c r="L27" s="741"/>
      <c r="M27" s="264"/>
    </row>
    <row r="28" spans="1:13" ht="35.1" customHeight="1" thickTop="1" thickBot="1">
      <c r="A28" s="264"/>
      <c r="B28" s="373">
        <v>2</v>
      </c>
      <c r="C28" s="741"/>
      <c r="D28" s="741"/>
      <c r="E28" s="741"/>
      <c r="F28" s="741"/>
      <c r="G28" s="741"/>
      <c r="H28" s="741"/>
      <c r="I28" s="741"/>
      <c r="J28" s="741"/>
      <c r="K28" s="741"/>
      <c r="L28" s="741"/>
      <c r="M28" s="264"/>
    </row>
    <row r="29" spans="1:13" ht="35.1" customHeight="1" thickTop="1" thickBot="1">
      <c r="A29" s="264"/>
      <c r="B29" s="373">
        <v>3</v>
      </c>
      <c r="C29" s="741"/>
      <c r="D29" s="741"/>
      <c r="E29" s="741"/>
      <c r="F29" s="741"/>
      <c r="G29" s="741"/>
      <c r="H29" s="741"/>
      <c r="I29" s="741"/>
      <c r="J29" s="741"/>
      <c r="K29" s="741"/>
      <c r="L29" s="741"/>
      <c r="M29" s="264"/>
    </row>
    <row r="30" spans="1:13" ht="20.100000000000001" customHeight="1" thickTop="1">
      <c r="A30" s="264"/>
      <c r="B30" s="742" t="s">
        <v>636</v>
      </c>
      <c r="C30" s="548"/>
      <c r="D30" s="548"/>
      <c r="E30" s="548"/>
      <c r="F30" s="548"/>
      <c r="G30" s="549"/>
      <c r="H30" s="549"/>
      <c r="I30" s="549"/>
      <c r="J30" s="550"/>
      <c r="K30" s="550"/>
      <c r="L30" s="743"/>
      <c r="M30" s="264"/>
    </row>
    <row r="31" spans="1:13" ht="9.9499999999999993" customHeight="1" thickBot="1">
      <c r="A31" s="264"/>
      <c r="B31" s="272"/>
      <c r="C31" s="265"/>
      <c r="D31" s="265"/>
      <c r="E31" s="265"/>
      <c r="F31" s="265"/>
      <c r="G31" s="265"/>
      <c r="H31" s="265"/>
      <c r="I31" s="265"/>
      <c r="J31" s="284"/>
      <c r="K31" s="284"/>
      <c r="L31" s="285"/>
      <c r="M31" s="264"/>
    </row>
    <row r="32" spans="1:13" ht="6" customHeight="1" thickTop="1">
      <c r="A32" s="264"/>
      <c r="B32" s="272"/>
      <c r="C32" s="562"/>
      <c r="D32" s="563"/>
      <c r="E32" s="563"/>
      <c r="F32" s="563"/>
      <c r="G32" s="563"/>
      <c r="H32" s="563"/>
      <c r="I32" s="563"/>
      <c r="J32" s="564"/>
      <c r="K32" s="565"/>
      <c r="L32" s="285"/>
      <c r="M32" s="264"/>
    </row>
    <row r="33" spans="1:13" ht="27" customHeight="1" thickBot="1">
      <c r="A33" s="264"/>
      <c r="B33" s="272"/>
      <c r="C33" s="566"/>
      <c r="D33" s="567"/>
      <c r="E33" s="567"/>
      <c r="F33" s="567"/>
      <c r="G33" s="567"/>
      <c r="H33" s="567"/>
      <c r="I33" s="567"/>
      <c r="J33" s="568"/>
      <c r="K33" s="569"/>
      <c r="L33" s="285"/>
      <c r="M33" s="264"/>
    </row>
    <row r="34" spans="1:13" ht="9.9499999999999993" customHeight="1" thickTop="1">
      <c r="A34" s="264"/>
      <c r="B34" s="272"/>
      <c r="C34" s="265"/>
      <c r="D34" s="265"/>
      <c r="E34" s="265"/>
      <c r="F34" s="265"/>
      <c r="G34" s="265"/>
      <c r="H34" s="265"/>
      <c r="I34" s="265"/>
      <c r="J34" s="284"/>
      <c r="K34" s="284"/>
      <c r="L34" s="285"/>
      <c r="M34" s="264"/>
    </row>
    <row r="35" spans="1:13" ht="48" customHeight="1">
      <c r="A35" s="264"/>
      <c r="B35" s="729" t="s">
        <v>637</v>
      </c>
      <c r="C35" s="573"/>
      <c r="D35" s="573"/>
      <c r="E35" s="573"/>
      <c r="F35" s="573"/>
      <c r="G35" s="574"/>
      <c r="H35" s="574"/>
      <c r="I35" s="574"/>
      <c r="J35" s="575"/>
      <c r="K35" s="575"/>
      <c r="L35" s="730"/>
      <c r="M35" s="264"/>
    </row>
    <row r="36" spans="1:13" ht="23.25" customHeight="1">
      <c r="A36" s="264"/>
      <c r="B36" s="367"/>
      <c r="C36" s="41"/>
      <c r="D36" s="41"/>
      <c r="E36" s="41"/>
      <c r="F36" s="41"/>
      <c r="G36" s="356"/>
      <c r="H36" s="269"/>
      <c r="I36" s="269"/>
      <c r="J36" s="286"/>
      <c r="K36" s="286"/>
      <c r="L36" s="287"/>
      <c r="M36" s="264"/>
    </row>
    <row r="37" spans="1:13" s="223" customFormat="1" ht="30" customHeight="1">
      <c r="B37" s="729" t="s">
        <v>638</v>
      </c>
      <c r="C37" s="573"/>
      <c r="D37" s="573"/>
      <c r="E37" s="573"/>
      <c r="F37" s="573"/>
      <c r="G37" s="574"/>
      <c r="H37" s="574"/>
      <c r="I37" s="574"/>
      <c r="J37" s="575"/>
      <c r="K37" s="575"/>
      <c r="L37" s="730"/>
      <c r="M37" s="224"/>
    </row>
    <row r="38" spans="1:13" s="223" customFormat="1" ht="9.9499999999999993" customHeight="1" thickBot="1">
      <c r="B38" s="282"/>
      <c r="C38" s="283"/>
      <c r="D38" s="283"/>
      <c r="E38" s="283"/>
      <c r="F38" s="283"/>
      <c r="G38" s="283"/>
      <c r="H38" s="283"/>
      <c r="I38" s="283"/>
      <c r="J38" s="230"/>
      <c r="K38" s="230"/>
      <c r="L38" s="231"/>
      <c r="M38" s="224"/>
    </row>
    <row r="39" spans="1:13" ht="20.100000000000001" customHeight="1" thickTop="1">
      <c r="A39" s="264"/>
      <c r="B39" s="272"/>
      <c r="C39" s="562"/>
      <c r="D39" s="563"/>
      <c r="E39" s="563"/>
      <c r="F39" s="563"/>
      <c r="G39" s="563"/>
      <c r="H39" s="563"/>
      <c r="I39" s="563"/>
      <c r="J39" s="564"/>
      <c r="K39" s="565"/>
      <c r="L39" s="285"/>
      <c r="M39" s="265"/>
    </row>
    <row r="40" spans="1:13" ht="20.100000000000001" customHeight="1" thickBot="1">
      <c r="A40" s="264"/>
      <c r="B40" s="272"/>
      <c r="C40" s="566"/>
      <c r="D40" s="567"/>
      <c r="E40" s="567"/>
      <c r="F40" s="567"/>
      <c r="G40" s="567"/>
      <c r="H40" s="567"/>
      <c r="I40" s="567"/>
      <c r="J40" s="568"/>
      <c r="K40" s="569"/>
      <c r="L40" s="285"/>
      <c r="M40" s="265"/>
    </row>
    <row r="41" spans="1:13" ht="9.9499999999999993" customHeight="1" thickTop="1">
      <c r="A41" s="264"/>
      <c r="B41" s="273"/>
      <c r="C41" s="250"/>
      <c r="D41" s="250"/>
      <c r="E41" s="250"/>
      <c r="F41" s="250"/>
      <c r="G41" s="250"/>
      <c r="H41" s="250"/>
      <c r="I41" s="250"/>
      <c r="J41" s="251"/>
      <c r="K41" s="251"/>
      <c r="L41" s="252"/>
      <c r="M41" s="265"/>
    </row>
    <row r="42" spans="1:13" ht="15" customHeight="1">
      <c r="A42" s="264"/>
      <c r="B42" s="731" t="s">
        <v>639</v>
      </c>
      <c r="C42" s="732"/>
      <c r="D42" s="732"/>
      <c r="E42" s="732"/>
      <c r="F42" s="732"/>
      <c r="G42" s="733"/>
      <c r="H42" s="733"/>
      <c r="I42" s="733"/>
      <c r="J42" s="734"/>
      <c r="K42" s="734"/>
      <c r="L42" s="735"/>
      <c r="M42" s="265"/>
    </row>
    <row r="43" spans="1:13" ht="15" customHeight="1">
      <c r="A43" s="264"/>
      <c r="B43" s="228" t="s">
        <v>677</v>
      </c>
      <c r="C43" s="247"/>
      <c r="D43" s="247"/>
      <c r="E43" s="247"/>
      <c r="F43" s="247"/>
      <c r="G43" s="247"/>
      <c r="H43" s="248"/>
      <c r="I43" s="248"/>
      <c r="J43" s="249"/>
      <c r="K43" s="249"/>
      <c r="L43" s="229"/>
      <c r="M43" s="265"/>
    </row>
    <row r="44" spans="1:13" ht="9.9499999999999993" customHeight="1">
      <c r="A44" s="264"/>
      <c r="B44" s="253"/>
      <c r="C44" s="245"/>
      <c r="D44" s="245"/>
      <c r="E44" s="245"/>
      <c r="F44" s="245"/>
      <c r="G44" s="245"/>
      <c r="H44" s="234"/>
      <c r="I44" s="234"/>
      <c r="J44" s="276"/>
      <c r="K44" s="276"/>
      <c r="L44" s="254"/>
      <c r="M44" s="265"/>
    </row>
    <row r="45" spans="1:13" ht="15.95" customHeight="1">
      <c r="A45" s="264"/>
      <c r="B45" s="255"/>
      <c r="C45" s="240"/>
      <c r="D45" s="290"/>
      <c r="E45" s="265"/>
      <c r="F45" s="238" t="s">
        <v>640</v>
      </c>
      <c r="G45" s="244"/>
      <c r="H45" s="244"/>
      <c r="I45" s="244"/>
      <c r="J45" s="284"/>
      <c r="K45" s="284"/>
      <c r="L45" s="285"/>
      <c r="M45" s="265"/>
    </row>
    <row r="46" spans="1:13" ht="7.5" customHeight="1">
      <c r="A46" s="264"/>
      <c r="B46" s="255"/>
      <c r="C46" s="240"/>
      <c r="D46" s="290"/>
      <c r="E46" s="265"/>
      <c r="F46" s="238"/>
      <c r="G46" s="244"/>
      <c r="H46" s="244"/>
      <c r="I46" s="244"/>
      <c r="J46" s="284"/>
      <c r="K46" s="284"/>
      <c r="L46" s="285"/>
      <c r="M46" s="265"/>
    </row>
    <row r="47" spans="1:13" ht="15.95" customHeight="1">
      <c r="A47" s="264"/>
      <c r="B47" s="255"/>
      <c r="C47" s="240"/>
      <c r="D47" s="290"/>
      <c r="E47" s="265"/>
      <c r="F47" s="238" t="s">
        <v>641</v>
      </c>
      <c r="G47" s="244"/>
      <c r="H47" s="244"/>
      <c r="I47" s="244"/>
      <c r="J47" s="284"/>
      <c r="K47" s="284"/>
      <c r="L47" s="285"/>
      <c r="M47" s="265"/>
    </row>
    <row r="48" spans="1:13" ht="7.5" customHeight="1">
      <c r="A48" s="264"/>
      <c r="B48" s="255"/>
      <c r="C48" s="240"/>
      <c r="D48" s="290"/>
      <c r="E48" s="265"/>
      <c r="F48" s="238"/>
      <c r="G48" s="244"/>
      <c r="H48" s="244"/>
      <c r="I48" s="244"/>
      <c r="J48" s="284"/>
      <c r="K48" s="284"/>
      <c r="L48" s="285"/>
      <c r="M48" s="265"/>
    </row>
    <row r="49" spans="1:13" ht="15.95" customHeight="1">
      <c r="A49" s="264"/>
      <c r="B49" s="255"/>
      <c r="C49" s="240"/>
      <c r="D49" s="290"/>
      <c r="E49" s="265"/>
      <c r="F49" s="238" t="s">
        <v>642</v>
      </c>
      <c r="G49" s="244"/>
      <c r="H49" s="244"/>
      <c r="I49" s="244"/>
      <c r="J49" s="284"/>
      <c r="K49" s="284"/>
      <c r="L49" s="285"/>
      <c r="M49" s="265"/>
    </row>
    <row r="50" spans="1:13" ht="7.5" customHeight="1">
      <c r="A50" s="264"/>
      <c r="B50" s="255"/>
      <c r="C50" s="240"/>
      <c r="D50" s="290" t="b">
        <v>1</v>
      </c>
      <c r="E50" s="265"/>
      <c r="F50" s="238"/>
      <c r="G50" s="244"/>
      <c r="H50" s="244"/>
      <c r="I50" s="244"/>
      <c r="J50" s="284"/>
      <c r="K50" s="284"/>
      <c r="L50" s="285"/>
      <c r="M50" s="265"/>
    </row>
    <row r="51" spans="1:13" ht="15.95" customHeight="1">
      <c r="A51" s="264"/>
      <c r="B51" s="255"/>
      <c r="C51" s="240"/>
      <c r="D51" s="290" t="b">
        <v>1</v>
      </c>
      <c r="E51" s="265"/>
      <c r="F51" s="238" t="s">
        <v>643</v>
      </c>
      <c r="G51" s="244"/>
      <c r="H51" s="244"/>
      <c r="I51" s="244"/>
      <c r="J51" s="284"/>
      <c r="K51" s="284"/>
      <c r="L51" s="285"/>
      <c r="M51" s="265"/>
    </row>
    <row r="52" spans="1:13" ht="7.5" customHeight="1">
      <c r="A52" s="264"/>
      <c r="B52" s="255"/>
      <c r="C52" s="240"/>
      <c r="D52" s="290" t="b">
        <v>0</v>
      </c>
      <c r="E52" s="265"/>
      <c r="F52" s="238"/>
      <c r="G52" s="244"/>
      <c r="H52" s="244"/>
      <c r="I52" s="244"/>
      <c r="J52" s="284"/>
      <c r="K52" s="284"/>
      <c r="L52" s="285"/>
      <c r="M52" s="264"/>
    </row>
    <row r="53" spans="1:13" ht="15.95" customHeight="1">
      <c r="A53" s="264"/>
      <c r="B53" s="255"/>
      <c r="C53" s="240"/>
      <c r="D53" s="290" t="b">
        <v>0</v>
      </c>
      <c r="E53" s="265"/>
      <c r="F53" s="238" t="s">
        <v>644</v>
      </c>
      <c r="G53" s="244"/>
      <c r="H53" s="244"/>
      <c r="I53" s="244"/>
      <c r="J53" s="284"/>
      <c r="K53" s="284"/>
      <c r="L53" s="285"/>
      <c r="M53" s="264"/>
    </row>
    <row r="54" spans="1:13" ht="7.5" customHeight="1" thickBot="1">
      <c r="A54" s="264"/>
      <c r="B54" s="255"/>
      <c r="C54" s="240"/>
      <c r="D54" s="290" t="b">
        <v>0</v>
      </c>
      <c r="E54" s="265"/>
      <c r="F54" s="234"/>
      <c r="G54" s="244"/>
      <c r="H54" s="244"/>
      <c r="I54" s="244"/>
      <c r="J54" s="284"/>
      <c r="K54" s="284"/>
      <c r="L54" s="285"/>
      <c r="M54" s="264"/>
    </row>
    <row r="55" spans="1:13" ht="15.95" customHeight="1" thickTop="1">
      <c r="A55" s="264"/>
      <c r="B55" s="255"/>
      <c r="C55" s="240"/>
      <c r="D55" s="290" t="b">
        <v>0</v>
      </c>
      <c r="E55" s="265"/>
      <c r="F55" s="238" t="s">
        <v>430</v>
      </c>
      <c r="G55" s="238" t="s">
        <v>602</v>
      </c>
      <c r="H55" s="562"/>
      <c r="I55" s="563"/>
      <c r="J55" s="563"/>
      <c r="K55" s="739"/>
      <c r="L55" s="382"/>
      <c r="M55" s="264"/>
    </row>
    <row r="56" spans="1:13" ht="9.9499999999999993" customHeight="1" thickBot="1">
      <c r="A56" s="264"/>
      <c r="B56" s="256"/>
      <c r="C56" s="241"/>
      <c r="D56" s="237"/>
      <c r="E56" s="269"/>
      <c r="F56" s="239"/>
      <c r="G56" s="246"/>
      <c r="H56" s="566"/>
      <c r="I56" s="567"/>
      <c r="J56" s="567"/>
      <c r="K56" s="740"/>
      <c r="L56" s="383"/>
      <c r="M56" s="264"/>
    </row>
    <row r="57" spans="1:13" ht="42" customHeight="1" thickTop="1">
      <c r="A57" s="264"/>
      <c r="B57" s="729" t="s">
        <v>678</v>
      </c>
      <c r="C57" s="573"/>
      <c r="D57" s="573"/>
      <c r="E57" s="573"/>
      <c r="F57" s="573"/>
      <c r="G57" s="574"/>
      <c r="H57" s="574"/>
      <c r="I57" s="574"/>
      <c r="J57" s="575"/>
      <c r="K57" s="575"/>
      <c r="L57" s="730"/>
      <c r="M57" s="265"/>
    </row>
    <row r="58" spans="1:13" ht="9.9499999999999993" customHeight="1" thickBot="1">
      <c r="A58" s="264"/>
      <c r="B58" s="272"/>
      <c r="C58" s="265"/>
      <c r="D58" s="265"/>
      <c r="E58" s="265"/>
      <c r="F58" s="265"/>
      <c r="G58" s="265"/>
      <c r="H58" s="265"/>
      <c r="I58" s="265"/>
      <c r="J58" s="284"/>
      <c r="K58" s="284"/>
      <c r="L58" s="285"/>
      <c r="M58" s="265"/>
    </row>
    <row r="59" spans="1:13" ht="20.100000000000001" customHeight="1" thickTop="1">
      <c r="A59" s="264"/>
      <c r="B59" s="272"/>
      <c r="C59" s="562"/>
      <c r="D59" s="563"/>
      <c r="E59" s="563"/>
      <c r="F59" s="563"/>
      <c r="G59" s="563"/>
      <c r="H59" s="563"/>
      <c r="I59" s="563"/>
      <c r="J59" s="564"/>
      <c r="K59" s="565"/>
      <c r="L59" s="285"/>
      <c r="M59" s="265"/>
    </row>
    <row r="60" spans="1:13" ht="20.100000000000001" customHeight="1" thickBot="1">
      <c r="A60" s="264"/>
      <c r="B60" s="272"/>
      <c r="C60" s="566"/>
      <c r="D60" s="567"/>
      <c r="E60" s="567"/>
      <c r="F60" s="567"/>
      <c r="G60" s="567"/>
      <c r="H60" s="567"/>
      <c r="I60" s="567"/>
      <c r="J60" s="568"/>
      <c r="K60" s="569"/>
      <c r="L60" s="285"/>
      <c r="M60" s="265"/>
    </row>
    <row r="61" spans="1:13" ht="9.9499999999999993" customHeight="1" thickTop="1">
      <c r="A61" s="264"/>
      <c r="B61" s="273"/>
      <c r="C61" s="250"/>
      <c r="D61" s="250"/>
      <c r="E61" s="250"/>
      <c r="F61" s="250"/>
      <c r="G61" s="250"/>
      <c r="H61" s="250"/>
      <c r="I61" s="250"/>
      <c r="J61" s="251"/>
      <c r="K61" s="251"/>
      <c r="L61" s="252"/>
      <c r="M61" s="265"/>
    </row>
    <row r="62" spans="1:13" ht="20.100000000000001" customHeight="1">
      <c r="A62" s="264"/>
      <c r="B62" s="736" t="s">
        <v>645</v>
      </c>
      <c r="C62" s="737"/>
      <c r="D62" s="737"/>
      <c r="E62" s="737"/>
      <c r="F62" s="737"/>
      <c r="G62" s="737"/>
      <c r="H62" s="737"/>
      <c r="I62" s="737"/>
      <c r="J62" s="737"/>
      <c r="K62" s="737"/>
      <c r="L62" s="738"/>
      <c r="M62" s="265"/>
    </row>
    <row r="63" spans="1:13" ht="9.9499999999999993" customHeight="1" thickBot="1">
      <c r="A63" s="264"/>
      <c r="B63" s="257"/>
      <c r="C63" s="240"/>
      <c r="D63" s="235"/>
      <c r="E63" s="265"/>
      <c r="F63" s="238"/>
      <c r="G63" s="244"/>
      <c r="H63" s="244"/>
      <c r="I63" s="244"/>
      <c r="J63" s="284"/>
      <c r="K63" s="284"/>
      <c r="L63" s="285"/>
      <c r="M63" s="265"/>
    </row>
    <row r="64" spans="1:13" ht="20.100000000000001" customHeight="1" thickTop="1">
      <c r="A64" s="264"/>
      <c r="B64" s="255"/>
      <c r="C64" s="562"/>
      <c r="D64" s="563"/>
      <c r="E64" s="563"/>
      <c r="F64" s="563"/>
      <c r="G64" s="563"/>
      <c r="H64" s="563"/>
      <c r="I64" s="563"/>
      <c r="J64" s="564"/>
      <c r="K64" s="565"/>
      <c r="L64" s="285"/>
      <c r="M64" s="265"/>
    </row>
    <row r="65" spans="1:13" ht="20.100000000000001" customHeight="1" thickBot="1">
      <c r="A65" s="264"/>
      <c r="B65" s="257"/>
      <c r="C65" s="566"/>
      <c r="D65" s="567"/>
      <c r="E65" s="567"/>
      <c r="F65" s="567"/>
      <c r="G65" s="567"/>
      <c r="H65" s="567"/>
      <c r="I65" s="567"/>
      <c r="J65" s="568"/>
      <c r="K65" s="569"/>
      <c r="L65" s="285"/>
      <c r="M65" s="265"/>
    </row>
    <row r="66" spans="1:13" ht="9.9499999999999993" customHeight="1" thickTop="1">
      <c r="A66" s="264"/>
      <c r="B66" s="257"/>
      <c r="C66" s="375"/>
      <c r="D66" s="375"/>
      <c r="E66" s="375"/>
      <c r="F66" s="375"/>
      <c r="G66" s="375"/>
      <c r="H66" s="375"/>
      <c r="I66" s="375"/>
      <c r="J66" s="281"/>
      <c r="K66" s="281"/>
      <c r="L66" s="285"/>
      <c r="M66" s="265"/>
    </row>
    <row r="67" spans="1:13" ht="40.5" customHeight="1">
      <c r="A67" s="264"/>
      <c r="B67" s="736" t="s">
        <v>646</v>
      </c>
      <c r="C67" s="737"/>
      <c r="D67" s="737"/>
      <c r="E67" s="737"/>
      <c r="F67" s="737"/>
      <c r="G67" s="737"/>
      <c r="H67" s="737"/>
      <c r="I67" s="737"/>
      <c r="J67" s="737"/>
      <c r="K67" s="737"/>
      <c r="L67" s="738"/>
      <c r="M67" s="265"/>
    </row>
    <row r="68" spans="1:13" ht="9.9499999999999993" customHeight="1" thickBot="1">
      <c r="A68" s="264"/>
      <c r="B68" s="257"/>
      <c r="C68" s="375"/>
      <c r="D68" s="375"/>
      <c r="E68" s="375"/>
      <c r="F68" s="375"/>
      <c r="G68" s="375"/>
      <c r="H68" s="375"/>
      <c r="I68" s="375"/>
      <c r="J68" s="281"/>
      <c r="K68" s="281"/>
      <c r="L68" s="285"/>
      <c r="M68" s="265"/>
    </row>
    <row r="69" spans="1:13" ht="20.100000000000001" customHeight="1" thickTop="1">
      <c r="A69" s="264"/>
      <c r="B69" s="257"/>
      <c r="C69" s="562"/>
      <c r="D69" s="563"/>
      <c r="E69" s="563"/>
      <c r="F69" s="563"/>
      <c r="G69" s="563"/>
      <c r="H69" s="563"/>
      <c r="I69" s="563"/>
      <c r="J69" s="564"/>
      <c r="K69" s="565"/>
      <c r="L69" s="285"/>
      <c r="M69" s="265"/>
    </row>
    <row r="70" spans="1:13" ht="20.100000000000001" customHeight="1" thickBot="1">
      <c r="A70" s="264"/>
      <c r="B70" s="257"/>
      <c r="C70" s="566"/>
      <c r="D70" s="567"/>
      <c r="E70" s="567"/>
      <c r="F70" s="567"/>
      <c r="G70" s="567"/>
      <c r="H70" s="567"/>
      <c r="I70" s="567"/>
      <c r="J70" s="568"/>
      <c r="K70" s="569"/>
      <c r="L70" s="285"/>
      <c r="M70" s="265"/>
    </row>
    <row r="71" spans="1:13" ht="9.9499999999999993" customHeight="1" thickTop="1">
      <c r="A71" s="264"/>
      <c r="B71" s="258"/>
      <c r="C71" s="236"/>
      <c r="D71" s="236"/>
      <c r="E71" s="236"/>
      <c r="F71" s="236"/>
      <c r="G71" s="236"/>
      <c r="H71" s="236"/>
      <c r="I71" s="236"/>
      <c r="J71" s="236"/>
      <c r="K71" s="236"/>
      <c r="L71" s="287"/>
      <c r="M71" s="265"/>
    </row>
    <row r="72" spans="1:13" hidden="1">
      <c r="B72" s="729" t="s">
        <v>606</v>
      </c>
      <c r="C72" s="573"/>
      <c r="D72" s="573"/>
      <c r="E72" s="573"/>
      <c r="F72" s="573"/>
      <c r="G72" s="574"/>
      <c r="H72" s="574"/>
      <c r="I72" s="574"/>
      <c r="J72" s="575"/>
      <c r="K72" s="575"/>
      <c r="L72" s="730"/>
    </row>
    <row r="73" spans="1:13" hidden="1">
      <c r="B73" s="272"/>
      <c r="C73" s="265"/>
      <c r="D73" s="265"/>
      <c r="E73" s="265"/>
      <c r="F73" s="265"/>
      <c r="G73" s="265"/>
      <c r="H73" s="265"/>
      <c r="I73" s="265"/>
      <c r="J73" s="284"/>
      <c r="K73" s="284"/>
      <c r="L73" s="285"/>
    </row>
    <row r="74" spans="1:13" ht="15.75" hidden="1" thickTop="1">
      <c r="B74" s="272"/>
      <c r="C74" s="562">
        <v>2000</v>
      </c>
      <c r="D74" s="563"/>
      <c r="E74" s="563"/>
      <c r="F74" s="563"/>
      <c r="G74" s="563"/>
      <c r="H74" s="563"/>
      <c r="I74" s="563"/>
      <c r="J74" s="564"/>
      <c r="K74" s="565"/>
      <c r="L74" s="285"/>
    </row>
    <row r="75" spans="1:13" ht="15.75" hidden="1" thickBot="1">
      <c r="B75" s="272"/>
      <c r="C75" s="566"/>
      <c r="D75" s="567"/>
      <c r="E75" s="567"/>
      <c r="F75" s="567"/>
      <c r="G75" s="567"/>
      <c r="H75" s="567"/>
      <c r="I75" s="567"/>
      <c r="J75" s="568"/>
      <c r="K75" s="569"/>
      <c r="L75" s="285"/>
    </row>
    <row r="76" spans="1:13" hidden="1">
      <c r="B76" s="273"/>
      <c r="C76" s="250"/>
      <c r="D76" s="250"/>
      <c r="E76" s="250"/>
      <c r="F76" s="250"/>
      <c r="G76" s="250"/>
      <c r="H76" s="250"/>
      <c r="I76" s="250"/>
      <c r="J76" s="251"/>
      <c r="K76" s="251"/>
      <c r="L76" s="287"/>
    </row>
    <row r="77" spans="1:13" hidden="1"/>
    <row r="78" spans="1:13" hidden="1"/>
    <row r="79" spans="1:13" hidden="1"/>
    <row r="80" spans="1:13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t="9" hidden="1" customHeight="1" thickTop="1"/>
    <row r="367" hidden="1"/>
    <row r="368" hidden="1"/>
    <row r="369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t="15.75" hidden="1" customHeight="1"/>
    <row r="410" hidden="1"/>
    <row r="411" hidden="1"/>
    <row r="412" hidden="1"/>
    <row r="413" hidden="1"/>
    <row r="414" hidden="1"/>
    <row r="415" hidden="1"/>
    <row r="416" hidden="1"/>
    <row r="417"/>
  </sheetData>
  <mergeCells count="41">
    <mergeCell ref="B15:L15"/>
    <mergeCell ref="E3:K3"/>
    <mergeCell ref="E4:L4"/>
    <mergeCell ref="B8:L9"/>
    <mergeCell ref="B10:L10"/>
    <mergeCell ref="C12:K13"/>
    <mergeCell ref="C17:K18"/>
    <mergeCell ref="B20:L20"/>
    <mergeCell ref="C22:K23"/>
    <mergeCell ref="B25:L25"/>
    <mergeCell ref="C26:D26"/>
    <mergeCell ref="E26:F26"/>
    <mergeCell ref="G26:I26"/>
    <mergeCell ref="J26:L26"/>
    <mergeCell ref="C32:K33"/>
    <mergeCell ref="C27:D27"/>
    <mergeCell ref="E27:F27"/>
    <mergeCell ref="G27:I27"/>
    <mergeCell ref="J27:L27"/>
    <mergeCell ref="C28:D28"/>
    <mergeCell ref="E28:F28"/>
    <mergeCell ref="G28:I28"/>
    <mergeCell ref="J28:L28"/>
    <mergeCell ref="C29:D29"/>
    <mergeCell ref="E29:F29"/>
    <mergeCell ref="G29:I29"/>
    <mergeCell ref="J29:L29"/>
    <mergeCell ref="B30:L30"/>
    <mergeCell ref="C74:K75"/>
    <mergeCell ref="B35:L35"/>
    <mergeCell ref="B37:L37"/>
    <mergeCell ref="C39:K40"/>
    <mergeCell ref="B42:L42"/>
    <mergeCell ref="B57:L57"/>
    <mergeCell ref="C59:K60"/>
    <mergeCell ref="B62:L62"/>
    <mergeCell ref="C64:K65"/>
    <mergeCell ref="B67:L67"/>
    <mergeCell ref="C69:K70"/>
    <mergeCell ref="B72:L72"/>
    <mergeCell ref="H55:K56"/>
  </mergeCells>
  <printOptions horizontalCentered="1"/>
  <pageMargins left="0.35433070866141736" right="0.15748031496062992" top="0.39370078740157483" bottom="0.39370078740157483" header="0.31496062992125984" footer="0.31496062992125984"/>
  <pageSetup scale="80" orientation="portrait" r:id="rId1"/>
  <rowBreaks count="1" manualBreakCount="1">
    <brk id="36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8"/>
  <dimension ref="A1:P417"/>
  <sheetViews>
    <sheetView showGridLines="0" showRuler="0" zoomScaleSheetLayoutView="100" workbookViewId="0"/>
  </sheetViews>
  <sheetFormatPr baseColWidth="10" defaultColWidth="0" defaultRowHeight="15" customHeight="1" zeroHeight="1"/>
  <cols>
    <col min="1" max="1" width="10" style="266" customWidth="1"/>
    <col min="2" max="2" width="6.7109375" style="266" customWidth="1"/>
    <col min="3" max="3" width="6.140625" style="266" customWidth="1"/>
    <col min="4" max="4" width="17.5703125" style="266" customWidth="1"/>
    <col min="5" max="5" width="11.42578125" style="266" customWidth="1"/>
    <col min="6" max="6" width="14.5703125" style="266" customWidth="1"/>
    <col min="7" max="7" width="12.42578125" style="266" customWidth="1"/>
    <col min="8" max="8" width="13.28515625" style="266" customWidth="1"/>
    <col min="9" max="9" width="10" style="266" customWidth="1"/>
    <col min="10" max="10" width="6.5703125" style="266" customWidth="1"/>
    <col min="11" max="11" width="10.85546875" style="266" customWidth="1"/>
    <col min="12" max="12" width="6.7109375" style="266" customWidth="1"/>
    <col min="13" max="13" width="10.7109375" style="266" customWidth="1"/>
    <col min="14" max="16" width="11.42578125" style="264" hidden="1" customWidth="1"/>
    <col min="17" max="16384" width="0" style="264" hidden="1"/>
  </cols>
  <sheetData>
    <row r="1" spans="1:13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ht="15.75" thickBo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30" customHeight="1" thickTop="1" thickBot="1">
      <c r="A3" s="264"/>
      <c r="B3" s="264"/>
      <c r="C3" s="264"/>
      <c r="D3" s="264"/>
      <c r="E3" s="682" t="s">
        <v>668</v>
      </c>
      <c r="F3" s="682"/>
      <c r="G3" s="682"/>
      <c r="H3" s="682"/>
      <c r="I3" s="682"/>
      <c r="J3" s="682"/>
      <c r="K3" s="682"/>
      <c r="L3" s="120"/>
      <c r="M3" s="264"/>
    </row>
    <row r="4" spans="1:13" ht="15" customHeight="1" thickTop="1">
      <c r="A4" s="264"/>
      <c r="B4" s="264"/>
      <c r="C4" s="264"/>
      <c r="D4" s="264"/>
      <c r="E4" s="745" t="s">
        <v>669</v>
      </c>
      <c r="F4" s="745"/>
      <c r="G4" s="745"/>
      <c r="H4" s="745"/>
      <c r="I4" s="745"/>
      <c r="J4" s="745"/>
      <c r="K4" s="745"/>
      <c r="L4" s="745"/>
      <c r="M4" s="264"/>
    </row>
    <row r="5" spans="1:13" ht="9.9499999999999993" customHeight="1">
      <c r="A5" s="264"/>
      <c r="B5" s="264"/>
      <c r="C5" s="264"/>
      <c r="D5" s="89"/>
      <c r="E5" s="89"/>
      <c r="F5" s="89"/>
      <c r="G5" s="89"/>
      <c r="H5" s="89"/>
      <c r="I5" s="264"/>
      <c r="J5" s="213"/>
      <c r="K5" s="213"/>
      <c r="L5" s="213"/>
      <c r="M5" s="264"/>
    </row>
    <row r="6" spans="1:13" ht="6.75" customHeight="1">
      <c r="A6" s="264"/>
      <c r="B6" s="4"/>
      <c r="C6" s="4"/>
      <c r="D6" s="4"/>
      <c r="E6" s="4"/>
      <c r="F6" s="4"/>
      <c r="G6" s="4"/>
      <c r="H6" s="4"/>
      <c r="I6" s="4"/>
      <c r="J6" s="214"/>
      <c r="K6" s="214"/>
      <c r="L6" s="214"/>
      <c r="M6" s="264"/>
    </row>
    <row r="7" spans="1:13" ht="9.9499999999999993" customHeight="1">
      <c r="A7" s="264"/>
      <c r="B7" s="264"/>
      <c r="C7" s="264"/>
      <c r="D7" s="264"/>
      <c r="E7" s="264"/>
      <c r="F7" s="264"/>
      <c r="G7" s="264"/>
      <c r="H7" s="264"/>
      <c r="I7" s="264"/>
      <c r="J7" s="213"/>
      <c r="K7" s="213"/>
      <c r="L7" s="213"/>
      <c r="M7" s="264"/>
    </row>
    <row r="8" spans="1:13" ht="15" customHeight="1">
      <c r="A8" s="264"/>
      <c r="B8" s="746" t="s">
        <v>631</v>
      </c>
      <c r="C8" s="747"/>
      <c r="D8" s="747"/>
      <c r="E8" s="747"/>
      <c r="F8" s="747"/>
      <c r="G8" s="747"/>
      <c r="H8" s="747"/>
      <c r="I8" s="747"/>
      <c r="J8" s="748"/>
      <c r="K8" s="748"/>
      <c r="L8" s="749"/>
      <c r="M8" s="264"/>
    </row>
    <row r="9" spans="1:13">
      <c r="A9" s="264"/>
      <c r="B9" s="750"/>
      <c r="C9" s="751"/>
      <c r="D9" s="751"/>
      <c r="E9" s="751"/>
      <c r="F9" s="751"/>
      <c r="G9" s="751"/>
      <c r="H9" s="751"/>
      <c r="I9" s="751"/>
      <c r="J9" s="752"/>
      <c r="K9" s="752"/>
      <c r="L9" s="753"/>
      <c r="M9" s="264"/>
    </row>
    <row r="10" spans="1:13" ht="20.100000000000001" customHeight="1">
      <c r="A10" s="264"/>
      <c r="B10" s="729" t="s">
        <v>632</v>
      </c>
      <c r="C10" s="573"/>
      <c r="D10" s="573"/>
      <c r="E10" s="573"/>
      <c r="F10" s="573"/>
      <c r="G10" s="574"/>
      <c r="H10" s="574"/>
      <c r="I10" s="574"/>
      <c r="J10" s="575"/>
      <c r="K10" s="575"/>
      <c r="L10" s="730"/>
      <c r="M10" s="264"/>
    </row>
    <row r="11" spans="1:13" ht="9.9499999999999993" customHeight="1" thickBot="1">
      <c r="A11" s="264"/>
      <c r="B11" s="272"/>
      <c r="C11" s="265"/>
      <c r="D11" s="265"/>
      <c r="E11" s="265"/>
      <c r="F11" s="265"/>
      <c r="G11" s="265"/>
      <c r="H11" s="265"/>
      <c r="I11" s="265"/>
      <c r="J11" s="284"/>
      <c r="K11" s="284"/>
      <c r="L11" s="285"/>
      <c r="M11" s="264"/>
    </row>
    <row r="12" spans="1:13" ht="25.5" customHeight="1" thickTop="1">
      <c r="A12" s="264"/>
      <c r="B12" s="272"/>
      <c r="C12" s="562"/>
      <c r="D12" s="563"/>
      <c r="E12" s="563"/>
      <c r="F12" s="563"/>
      <c r="G12" s="563"/>
      <c r="H12" s="563"/>
      <c r="I12" s="563"/>
      <c r="J12" s="564"/>
      <c r="K12" s="565"/>
      <c r="L12" s="285"/>
      <c r="M12" s="264"/>
    </row>
    <row r="13" spans="1:13" ht="26.25" customHeight="1" thickBot="1">
      <c r="A13" s="264"/>
      <c r="B13" s="272"/>
      <c r="C13" s="566"/>
      <c r="D13" s="567"/>
      <c r="E13" s="567"/>
      <c r="F13" s="567"/>
      <c r="G13" s="567"/>
      <c r="H13" s="567"/>
      <c r="I13" s="567"/>
      <c r="J13" s="568"/>
      <c r="K13" s="569"/>
      <c r="L13" s="285"/>
      <c r="M13" s="264"/>
    </row>
    <row r="14" spans="1:13" ht="9.9499999999999993" customHeight="1" thickTop="1">
      <c r="A14" s="264"/>
      <c r="B14" s="273"/>
      <c r="C14" s="269"/>
      <c r="D14" s="269"/>
      <c r="E14" s="269"/>
      <c r="F14" s="269"/>
      <c r="G14" s="269"/>
      <c r="H14" s="269"/>
      <c r="I14" s="269"/>
      <c r="J14" s="286"/>
      <c r="K14" s="286"/>
      <c r="L14" s="287"/>
      <c r="M14" s="264"/>
    </row>
    <row r="15" spans="1:13" ht="20.100000000000001" customHeight="1">
      <c r="A15" s="264"/>
      <c r="B15" s="729" t="s">
        <v>633</v>
      </c>
      <c r="C15" s="573"/>
      <c r="D15" s="573"/>
      <c r="E15" s="573"/>
      <c r="F15" s="573"/>
      <c r="G15" s="574"/>
      <c r="H15" s="574"/>
      <c r="I15" s="574"/>
      <c r="J15" s="575"/>
      <c r="K15" s="575"/>
      <c r="L15" s="730"/>
      <c r="M15" s="264"/>
    </row>
    <row r="16" spans="1:13" ht="9.9499999999999993" customHeight="1" thickBot="1">
      <c r="A16" s="264"/>
      <c r="B16" s="272"/>
      <c r="C16" s="265"/>
      <c r="D16" s="265"/>
      <c r="E16" s="265"/>
      <c r="F16" s="265"/>
      <c r="G16" s="265"/>
      <c r="H16" s="265"/>
      <c r="I16" s="265"/>
      <c r="J16" s="284"/>
      <c r="K16" s="284"/>
      <c r="L16" s="285"/>
      <c r="M16" s="264"/>
    </row>
    <row r="17" spans="1:13" ht="33" customHeight="1" thickTop="1">
      <c r="A17" s="264"/>
      <c r="B17" s="272"/>
      <c r="C17" s="562"/>
      <c r="D17" s="563"/>
      <c r="E17" s="563"/>
      <c r="F17" s="563"/>
      <c r="G17" s="563"/>
      <c r="H17" s="563"/>
      <c r="I17" s="563"/>
      <c r="J17" s="564"/>
      <c r="K17" s="565"/>
      <c r="L17" s="285"/>
      <c r="M17" s="264"/>
    </row>
    <row r="18" spans="1:13" ht="33" customHeight="1" thickBot="1">
      <c r="A18" s="264"/>
      <c r="B18" s="272"/>
      <c r="C18" s="566"/>
      <c r="D18" s="567"/>
      <c r="E18" s="567"/>
      <c r="F18" s="567"/>
      <c r="G18" s="567"/>
      <c r="H18" s="567"/>
      <c r="I18" s="567"/>
      <c r="J18" s="568"/>
      <c r="K18" s="569"/>
      <c r="L18" s="285"/>
      <c r="M18" s="264"/>
    </row>
    <row r="19" spans="1:13" ht="9.9499999999999993" customHeight="1" thickTop="1">
      <c r="A19" s="264"/>
      <c r="B19" s="273"/>
      <c r="C19" s="269"/>
      <c r="D19" s="269"/>
      <c r="E19" s="269"/>
      <c r="F19" s="269"/>
      <c r="G19" s="269"/>
      <c r="H19" s="269"/>
      <c r="I19" s="269"/>
      <c r="J19" s="286"/>
      <c r="K19" s="286"/>
      <c r="L19" s="287"/>
      <c r="M19" s="264"/>
    </row>
    <row r="20" spans="1:13" ht="30" customHeight="1">
      <c r="A20" s="264"/>
      <c r="B20" s="729" t="s">
        <v>634</v>
      </c>
      <c r="C20" s="573"/>
      <c r="D20" s="573"/>
      <c r="E20" s="573"/>
      <c r="F20" s="573"/>
      <c r="G20" s="574"/>
      <c r="H20" s="574"/>
      <c r="I20" s="574"/>
      <c r="J20" s="575"/>
      <c r="K20" s="575"/>
      <c r="L20" s="730"/>
      <c r="M20" s="264"/>
    </row>
    <row r="21" spans="1:13" ht="9.9499999999999993" customHeight="1" thickBot="1">
      <c r="A21" s="264"/>
      <c r="B21" s="272"/>
      <c r="C21" s="265"/>
      <c r="D21" s="265"/>
      <c r="E21" s="265"/>
      <c r="F21" s="265"/>
      <c r="G21" s="265"/>
      <c r="H21" s="265"/>
      <c r="I21" s="265"/>
      <c r="J21" s="284"/>
      <c r="K21" s="284"/>
      <c r="L21" s="285"/>
      <c r="M21" s="264"/>
    </row>
    <row r="22" spans="1:13" ht="34.5" customHeight="1" thickTop="1">
      <c r="A22" s="264"/>
      <c r="B22" s="272"/>
      <c r="C22" s="562"/>
      <c r="D22" s="563"/>
      <c r="E22" s="563"/>
      <c r="F22" s="563"/>
      <c r="G22" s="563"/>
      <c r="H22" s="563"/>
      <c r="I22" s="563"/>
      <c r="J22" s="564"/>
      <c r="K22" s="565"/>
      <c r="L22" s="285"/>
      <c r="M22" s="264"/>
    </row>
    <row r="23" spans="1:13" ht="83.25" customHeight="1" thickBot="1">
      <c r="A23" s="264"/>
      <c r="B23" s="272"/>
      <c r="C23" s="566"/>
      <c r="D23" s="567"/>
      <c r="E23" s="567"/>
      <c r="F23" s="567"/>
      <c r="G23" s="567"/>
      <c r="H23" s="567"/>
      <c r="I23" s="567"/>
      <c r="J23" s="568"/>
      <c r="K23" s="569"/>
      <c r="L23" s="285"/>
      <c r="M23" s="264"/>
    </row>
    <row r="24" spans="1:13" ht="9.9499999999999993" customHeight="1" thickTop="1">
      <c r="A24" s="264"/>
      <c r="B24" s="273"/>
      <c r="C24" s="269"/>
      <c r="D24" s="269"/>
      <c r="E24" s="269"/>
      <c r="F24" s="269"/>
      <c r="G24" s="269"/>
      <c r="H24" s="269"/>
      <c r="I24" s="269"/>
      <c r="J24" s="286"/>
      <c r="K24" s="286"/>
      <c r="L24" s="287"/>
      <c r="M24" s="264"/>
    </row>
    <row r="25" spans="1:13" ht="20.100000000000001" customHeight="1" thickBot="1">
      <c r="A25" s="264"/>
      <c r="B25" s="731" t="s">
        <v>635</v>
      </c>
      <c r="C25" s="732"/>
      <c r="D25" s="732"/>
      <c r="E25" s="732"/>
      <c r="F25" s="732"/>
      <c r="G25" s="733"/>
      <c r="H25" s="733"/>
      <c r="I25" s="733"/>
      <c r="J25" s="734"/>
      <c r="K25" s="734"/>
      <c r="L25" s="735"/>
      <c r="M25" s="264"/>
    </row>
    <row r="26" spans="1:13" ht="40.5" customHeight="1" thickTop="1" thickBot="1">
      <c r="A26" s="264"/>
      <c r="B26" s="374" t="s">
        <v>582</v>
      </c>
      <c r="C26" s="744" t="s">
        <v>664</v>
      </c>
      <c r="D26" s="744"/>
      <c r="E26" s="744" t="s">
        <v>650</v>
      </c>
      <c r="F26" s="744"/>
      <c r="G26" s="744" t="s">
        <v>663</v>
      </c>
      <c r="H26" s="744"/>
      <c r="I26" s="744"/>
      <c r="J26" s="744" t="s">
        <v>662</v>
      </c>
      <c r="K26" s="744"/>
      <c r="L26" s="744"/>
      <c r="M26" s="264"/>
    </row>
    <row r="27" spans="1:13" ht="35.1" customHeight="1" thickTop="1" thickBot="1">
      <c r="A27" s="264"/>
      <c r="B27" s="373">
        <v>1</v>
      </c>
      <c r="C27" s="741"/>
      <c r="D27" s="741"/>
      <c r="E27" s="741"/>
      <c r="F27" s="741"/>
      <c r="G27" s="741"/>
      <c r="H27" s="741"/>
      <c r="I27" s="741"/>
      <c r="J27" s="741"/>
      <c r="K27" s="741"/>
      <c r="L27" s="741"/>
      <c r="M27" s="264"/>
    </row>
    <row r="28" spans="1:13" ht="35.1" customHeight="1" thickTop="1" thickBot="1">
      <c r="A28" s="264"/>
      <c r="B28" s="373">
        <v>2</v>
      </c>
      <c r="C28" s="741"/>
      <c r="D28" s="741"/>
      <c r="E28" s="741"/>
      <c r="F28" s="741"/>
      <c r="G28" s="741"/>
      <c r="H28" s="741"/>
      <c r="I28" s="741"/>
      <c r="J28" s="741"/>
      <c r="K28" s="741"/>
      <c r="L28" s="741"/>
      <c r="M28" s="264"/>
    </row>
    <row r="29" spans="1:13" ht="35.1" customHeight="1" thickTop="1" thickBot="1">
      <c r="A29" s="264"/>
      <c r="B29" s="373">
        <v>3</v>
      </c>
      <c r="C29" s="741"/>
      <c r="D29" s="741"/>
      <c r="E29" s="741"/>
      <c r="F29" s="741"/>
      <c r="G29" s="741"/>
      <c r="H29" s="741"/>
      <c r="I29" s="741"/>
      <c r="J29" s="741"/>
      <c r="K29" s="741"/>
      <c r="L29" s="741"/>
      <c r="M29" s="264"/>
    </row>
    <row r="30" spans="1:13" ht="20.100000000000001" customHeight="1" thickTop="1">
      <c r="A30" s="264"/>
      <c r="B30" s="742" t="s">
        <v>636</v>
      </c>
      <c r="C30" s="548"/>
      <c r="D30" s="548"/>
      <c r="E30" s="548"/>
      <c r="F30" s="548"/>
      <c r="G30" s="549"/>
      <c r="H30" s="549"/>
      <c r="I30" s="549"/>
      <c r="J30" s="550"/>
      <c r="K30" s="550"/>
      <c r="L30" s="743"/>
      <c r="M30" s="264"/>
    </row>
    <row r="31" spans="1:13" ht="9.9499999999999993" customHeight="1" thickBot="1">
      <c r="A31" s="264"/>
      <c r="B31" s="272"/>
      <c r="C31" s="265"/>
      <c r="D31" s="265"/>
      <c r="E31" s="265"/>
      <c r="F31" s="265"/>
      <c r="G31" s="265"/>
      <c r="H31" s="265"/>
      <c r="I31" s="265"/>
      <c r="J31" s="284"/>
      <c r="K31" s="284"/>
      <c r="L31" s="285"/>
      <c r="M31" s="264"/>
    </row>
    <row r="32" spans="1:13" ht="6" customHeight="1" thickTop="1">
      <c r="A32" s="264"/>
      <c r="B32" s="272"/>
      <c r="C32" s="562"/>
      <c r="D32" s="563"/>
      <c r="E32" s="563"/>
      <c r="F32" s="563"/>
      <c r="G32" s="563"/>
      <c r="H32" s="563"/>
      <c r="I32" s="563"/>
      <c r="J32" s="564"/>
      <c r="K32" s="565"/>
      <c r="L32" s="285"/>
      <c r="M32" s="264"/>
    </row>
    <row r="33" spans="1:13" ht="27" customHeight="1" thickBot="1">
      <c r="A33" s="264"/>
      <c r="B33" s="272"/>
      <c r="C33" s="566"/>
      <c r="D33" s="567"/>
      <c r="E33" s="567"/>
      <c r="F33" s="567"/>
      <c r="G33" s="567"/>
      <c r="H33" s="567"/>
      <c r="I33" s="567"/>
      <c r="J33" s="568"/>
      <c r="K33" s="569"/>
      <c r="L33" s="285"/>
      <c r="M33" s="264"/>
    </row>
    <row r="34" spans="1:13" ht="9.9499999999999993" customHeight="1" thickTop="1">
      <c r="A34" s="264"/>
      <c r="B34" s="272"/>
      <c r="C34" s="265"/>
      <c r="D34" s="265"/>
      <c r="E34" s="265"/>
      <c r="F34" s="265"/>
      <c r="G34" s="265"/>
      <c r="H34" s="265"/>
      <c r="I34" s="265"/>
      <c r="J34" s="284"/>
      <c r="K34" s="284"/>
      <c r="L34" s="285"/>
      <c r="M34" s="264"/>
    </row>
    <row r="35" spans="1:13" ht="48" customHeight="1">
      <c r="A35" s="264"/>
      <c r="B35" s="729" t="s">
        <v>637</v>
      </c>
      <c r="C35" s="573"/>
      <c r="D35" s="573"/>
      <c r="E35" s="573"/>
      <c r="F35" s="573"/>
      <c r="G35" s="574"/>
      <c r="H35" s="574"/>
      <c r="I35" s="574"/>
      <c r="J35" s="575"/>
      <c r="K35" s="575"/>
      <c r="L35" s="730"/>
      <c r="M35" s="264"/>
    </row>
    <row r="36" spans="1:13" ht="23.25" customHeight="1">
      <c r="A36" s="264"/>
      <c r="B36" s="367"/>
      <c r="C36" s="41"/>
      <c r="D36" s="41"/>
      <c r="E36" s="41"/>
      <c r="F36" s="41"/>
      <c r="G36" s="356"/>
      <c r="H36" s="269"/>
      <c r="I36" s="269"/>
      <c r="J36" s="286"/>
      <c r="K36" s="286"/>
      <c r="L36" s="287"/>
      <c r="M36" s="264"/>
    </row>
    <row r="37" spans="1:13" s="223" customFormat="1" ht="30" customHeight="1">
      <c r="B37" s="729" t="s">
        <v>638</v>
      </c>
      <c r="C37" s="573"/>
      <c r="D37" s="573"/>
      <c r="E37" s="573"/>
      <c r="F37" s="573"/>
      <c r="G37" s="574"/>
      <c r="H37" s="574"/>
      <c r="I37" s="574"/>
      <c r="J37" s="575"/>
      <c r="K37" s="575"/>
      <c r="L37" s="730"/>
      <c r="M37" s="224"/>
    </row>
    <row r="38" spans="1:13" s="223" customFormat="1" ht="9.9499999999999993" customHeight="1" thickBot="1">
      <c r="B38" s="282"/>
      <c r="C38" s="283"/>
      <c r="D38" s="283"/>
      <c r="E38" s="283"/>
      <c r="F38" s="283"/>
      <c r="G38" s="283"/>
      <c r="H38" s="283"/>
      <c r="I38" s="283"/>
      <c r="J38" s="230"/>
      <c r="K38" s="230"/>
      <c r="L38" s="231"/>
      <c r="M38" s="224"/>
    </row>
    <row r="39" spans="1:13" ht="20.100000000000001" customHeight="1" thickTop="1">
      <c r="A39" s="264"/>
      <c r="B39" s="272"/>
      <c r="C39" s="562"/>
      <c r="D39" s="563"/>
      <c r="E39" s="563"/>
      <c r="F39" s="563"/>
      <c r="G39" s="563"/>
      <c r="H39" s="563"/>
      <c r="I39" s="563"/>
      <c r="J39" s="564"/>
      <c r="K39" s="565"/>
      <c r="L39" s="285"/>
      <c r="M39" s="265"/>
    </row>
    <row r="40" spans="1:13" ht="20.100000000000001" customHeight="1" thickBot="1">
      <c r="A40" s="264"/>
      <c r="B40" s="272"/>
      <c r="C40" s="566"/>
      <c r="D40" s="567"/>
      <c r="E40" s="567"/>
      <c r="F40" s="567"/>
      <c r="G40" s="567"/>
      <c r="H40" s="567"/>
      <c r="I40" s="567"/>
      <c r="J40" s="568"/>
      <c r="K40" s="569"/>
      <c r="L40" s="285"/>
      <c r="M40" s="265"/>
    </row>
    <row r="41" spans="1:13" ht="9.9499999999999993" customHeight="1" thickTop="1">
      <c r="A41" s="264"/>
      <c r="B41" s="273"/>
      <c r="C41" s="250"/>
      <c r="D41" s="250"/>
      <c r="E41" s="250"/>
      <c r="F41" s="250"/>
      <c r="G41" s="250"/>
      <c r="H41" s="250"/>
      <c r="I41" s="250"/>
      <c r="J41" s="251"/>
      <c r="K41" s="251"/>
      <c r="L41" s="252"/>
      <c r="M41" s="265"/>
    </row>
    <row r="42" spans="1:13" ht="15" customHeight="1">
      <c r="A42" s="264"/>
      <c r="B42" s="731" t="s">
        <v>639</v>
      </c>
      <c r="C42" s="732"/>
      <c r="D42" s="732"/>
      <c r="E42" s="732"/>
      <c r="F42" s="732"/>
      <c r="G42" s="733"/>
      <c r="H42" s="733"/>
      <c r="I42" s="733"/>
      <c r="J42" s="734"/>
      <c r="K42" s="734"/>
      <c r="L42" s="735"/>
      <c r="M42" s="265"/>
    </row>
    <row r="43" spans="1:13" ht="15" customHeight="1">
      <c r="A43" s="264"/>
      <c r="B43" s="228" t="s">
        <v>677</v>
      </c>
      <c r="C43" s="247"/>
      <c r="D43" s="247"/>
      <c r="E43" s="247"/>
      <c r="F43" s="247"/>
      <c r="G43" s="247"/>
      <c r="H43" s="248"/>
      <c r="I43" s="248"/>
      <c r="J43" s="249"/>
      <c r="K43" s="249"/>
      <c r="L43" s="229"/>
      <c r="M43" s="265"/>
    </row>
    <row r="44" spans="1:13" ht="9.9499999999999993" customHeight="1">
      <c r="A44" s="264"/>
      <c r="B44" s="253"/>
      <c r="C44" s="245"/>
      <c r="D44" s="245"/>
      <c r="E44" s="245"/>
      <c r="F44" s="245"/>
      <c r="G44" s="245"/>
      <c r="H44" s="234"/>
      <c r="I44" s="234"/>
      <c r="J44" s="276"/>
      <c r="K44" s="276"/>
      <c r="L44" s="254"/>
      <c r="M44" s="265"/>
    </row>
    <row r="45" spans="1:13" ht="15.95" customHeight="1">
      <c r="A45" s="264"/>
      <c r="B45" s="255"/>
      <c r="C45" s="240"/>
      <c r="D45" s="290"/>
      <c r="E45" s="265"/>
      <c r="F45" s="238" t="s">
        <v>640</v>
      </c>
      <c r="G45" s="244"/>
      <c r="H45" s="244"/>
      <c r="I45" s="244"/>
      <c r="J45" s="284"/>
      <c r="K45" s="284"/>
      <c r="L45" s="285"/>
      <c r="M45" s="265"/>
    </row>
    <row r="46" spans="1:13" ht="7.5" customHeight="1">
      <c r="A46" s="264"/>
      <c r="B46" s="255"/>
      <c r="C46" s="240"/>
      <c r="D46" s="290"/>
      <c r="E46" s="265"/>
      <c r="F46" s="238"/>
      <c r="G46" s="244"/>
      <c r="H46" s="244"/>
      <c r="I46" s="244"/>
      <c r="J46" s="284"/>
      <c r="K46" s="284"/>
      <c r="L46" s="285"/>
      <c r="M46" s="265"/>
    </row>
    <row r="47" spans="1:13" ht="15.95" customHeight="1">
      <c r="A47" s="264"/>
      <c r="B47" s="255"/>
      <c r="C47" s="240"/>
      <c r="D47" s="290"/>
      <c r="E47" s="265"/>
      <c r="F47" s="238" t="s">
        <v>641</v>
      </c>
      <c r="G47" s="244"/>
      <c r="H47" s="244"/>
      <c r="I47" s="244"/>
      <c r="J47" s="284"/>
      <c r="K47" s="284"/>
      <c r="L47" s="285"/>
      <c r="M47" s="265"/>
    </row>
    <row r="48" spans="1:13" ht="7.5" customHeight="1">
      <c r="A48" s="264"/>
      <c r="B48" s="255"/>
      <c r="C48" s="240"/>
      <c r="D48" s="290"/>
      <c r="E48" s="265"/>
      <c r="F48" s="238"/>
      <c r="G48" s="244"/>
      <c r="H48" s="244"/>
      <c r="I48" s="244"/>
      <c r="J48" s="284"/>
      <c r="K48" s="284"/>
      <c r="L48" s="285"/>
      <c r="M48" s="265"/>
    </row>
    <row r="49" spans="1:13" ht="15.95" customHeight="1">
      <c r="A49" s="264"/>
      <c r="B49" s="255"/>
      <c r="C49" s="240"/>
      <c r="D49" s="290"/>
      <c r="E49" s="265"/>
      <c r="F49" s="238" t="s">
        <v>642</v>
      </c>
      <c r="G49" s="244"/>
      <c r="H49" s="244"/>
      <c r="I49" s="244"/>
      <c r="J49" s="284"/>
      <c r="K49" s="284"/>
      <c r="L49" s="285"/>
      <c r="M49" s="265"/>
    </row>
    <row r="50" spans="1:13" ht="7.5" customHeight="1">
      <c r="A50" s="264"/>
      <c r="B50" s="255"/>
      <c r="C50" s="240"/>
      <c r="D50" s="290" t="b">
        <v>1</v>
      </c>
      <c r="E50" s="265"/>
      <c r="F50" s="238"/>
      <c r="G50" s="244"/>
      <c r="H50" s="244"/>
      <c r="I50" s="244"/>
      <c r="J50" s="284"/>
      <c r="K50" s="284"/>
      <c r="L50" s="285"/>
      <c r="M50" s="265"/>
    </row>
    <row r="51" spans="1:13" ht="15.95" customHeight="1">
      <c r="A51" s="264"/>
      <c r="B51" s="255"/>
      <c r="C51" s="240"/>
      <c r="D51" s="290" t="b">
        <v>1</v>
      </c>
      <c r="E51" s="265"/>
      <c r="F51" s="238" t="s">
        <v>643</v>
      </c>
      <c r="G51" s="244"/>
      <c r="H51" s="244"/>
      <c r="I51" s="244"/>
      <c r="J51" s="284"/>
      <c r="K51" s="284"/>
      <c r="L51" s="285"/>
      <c r="M51" s="265"/>
    </row>
    <row r="52" spans="1:13" ht="7.5" customHeight="1">
      <c r="A52" s="264"/>
      <c r="B52" s="255"/>
      <c r="C52" s="240"/>
      <c r="D52" s="290" t="b">
        <v>0</v>
      </c>
      <c r="E52" s="265"/>
      <c r="F52" s="238"/>
      <c r="G52" s="244"/>
      <c r="H52" s="244"/>
      <c r="I52" s="244"/>
      <c r="J52" s="284"/>
      <c r="K52" s="284"/>
      <c r="L52" s="285"/>
      <c r="M52" s="264"/>
    </row>
    <row r="53" spans="1:13" ht="15.95" customHeight="1">
      <c r="A53" s="264"/>
      <c r="B53" s="255"/>
      <c r="C53" s="240"/>
      <c r="D53" s="290" t="b">
        <v>0</v>
      </c>
      <c r="E53" s="265"/>
      <c r="F53" s="238" t="s">
        <v>644</v>
      </c>
      <c r="G53" s="244"/>
      <c r="H53" s="244"/>
      <c r="I53" s="244"/>
      <c r="J53" s="284"/>
      <c r="K53" s="284"/>
      <c r="L53" s="285"/>
      <c r="M53" s="264"/>
    </row>
    <row r="54" spans="1:13" ht="7.5" customHeight="1" thickBot="1">
      <c r="A54" s="264"/>
      <c r="B54" s="255"/>
      <c r="C54" s="240"/>
      <c r="D54" s="290" t="b">
        <v>0</v>
      </c>
      <c r="E54" s="265"/>
      <c r="F54" s="234"/>
      <c r="G54" s="244"/>
      <c r="H54" s="244"/>
      <c r="I54" s="244"/>
      <c r="J54" s="284"/>
      <c r="K54" s="284"/>
      <c r="L54" s="285"/>
      <c r="M54" s="264"/>
    </row>
    <row r="55" spans="1:13" ht="15.95" customHeight="1" thickTop="1">
      <c r="A55" s="264"/>
      <c r="B55" s="255"/>
      <c r="C55" s="240"/>
      <c r="D55" s="290" t="b">
        <v>0</v>
      </c>
      <c r="E55" s="265"/>
      <c r="F55" s="238" t="s">
        <v>430</v>
      </c>
      <c r="G55" s="238" t="s">
        <v>602</v>
      </c>
      <c r="H55" s="562"/>
      <c r="I55" s="563"/>
      <c r="J55" s="563"/>
      <c r="K55" s="739"/>
      <c r="L55" s="285"/>
      <c r="M55" s="264"/>
    </row>
    <row r="56" spans="1:13" ht="9.9499999999999993" customHeight="1" thickBot="1">
      <c r="A56" s="264"/>
      <c r="B56" s="256"/>
      <c r="C56" s="241"/>
      <c r="D56" s="237"/>
      <c r="E56" s="269"/>
      <c r="F56" s="239"/>
      <c r="G56" s="246"/>
      <c r="H56" s="566"/>
      <c r="I56" s="567"/>
      <c r="J56" s="567"/>
      <c r="K56" s="740"/>
      <c r="L56" s="287"/>
      <c r="M56" s="264"/>
    </row>
    <row r="57" spans="1:13" ht="40.5" customHeight="1" thickTop="1">
      <c r="A57" s="264"/>
      <c r="B57" s="729" t="s">
        <v>678</v>
      </c>
      <c r="C57" s="573"/>
      <c r="D57" s="573"/>
      <c r="E57" s="573"/>
      <c r="F57" s="573"/>
      <c r="G57" s="574"/>
      <c r="H57" s="574"/>
      <c r="I57" s="574"/>
      <c r="J57" s="575"/>
      <c r="K57" s="575"/>
      <c r="L57" s="730"/>
      <c r="M57" s="265"/>
    </row>
    <row r="58" spans="1:13" ht="9.9499999999999993" customHeight="1" thickBot="1">
      <c r="A58" s="264"/>
      <c r="B58" s="272"/>
      <c r="C58" s="265"/>
      <c r="D58" s="265"/>
      <c r="E58" s="265"/>
      <c r="F58" s="265"/>
      <c r="G58" s="265"/>
      <c r="H58" s="265"/>
      <c r="I58" s="265"/>
      <c r="J58" s="284"/>
      <c r="K58" s="284"/>
      <c r="L58" s="285"/>
      <c r="M58" s="265"/>
    </row>
    <row r="59" spans="1:13" ht="20.100000000000001" customHeight="1" thickTop="1">
      <c r="A59" s="264"/>
      <c r="B59" s="272"/>
      <c r="C59" s="562"/>
      <c r="D59" s="563"/>
      <c r="E59" s="563"/>
      <c r="F59" s="563"/>
      <c r="G59" s="563"/>
      <c r="H59" s="563"/>
      <c r="I59" s="563"/>
      <c r="J59" s="564"/>
      <c r="K59" s="565"/>
      <c r="L59" s="285"/>
      <c r="M59" s="265"/>
    </row>
    <row r="60" spans="1:13" ht="20.100000000000001" customHeight="1" thickBot="1">
      <c r="A60" s="264"/>
      <c r="B60" s="272"/>
      <c r="C60" s="566"/>
      <c r="D60" s="567"/>
      <c r="E60" s="567"/>
      <c r="F60" s="567"/>
      <c r="G60" s="567"/>
      <c r="H60" s="567"/>
      <c r="I60" s="567"/>
      <c r="J60" s="568"/>
      <c r="K60" s="569"/>
      <c r="L60" s="285"/>
      <c r="M60" s="265"/>
    </row>
    <row r="61" spans="1:13" ht="9.9499999999999993" customHeight="1" thickTop="1">
      <c r="A61" s="264"/>
      <c r="B61" s="273"/>
      <c r="C61" s="250"/>
      <c r="D61" s="250"/>
      <c r="E61" s="250"/>
      <c r="F61" s="250"/>
      <c r="G61" s="250"/>
      <c r="H61" s="250"/>
      <c r="I61" s="250"/>
      <c r="J61" s="251"/>
      <c r="K61" s="251"/>
      <c r="L61" s="252"/>
      <c r="M61" s="265"/>
    </row>
    <row r="62" spans="1:13" ht="20.100000000000001" customHeight="1">
      <c r="A62" s="264"/>
      <c r="B62" s="736" t="s">
        <v>645</v>
      </c>
      <c r="C62" s="737"/>
      <c r="D62" s="737"/>
      <c r="E62" s="737"/>
      <c r="F62" s="737"/>
      <c r="G62" s="737"/>
      <c r="H62" s="737"/>
      <c r="I62" s="737"/>
      <c r="J62" s="737"/>
      <c r="K62" s="737"/>
      <c r="L62" s="738"/>
      <c r="M62" s="265"/>
    </row>
    <row r="63" spans="1:13" ht="9.9499999999999993" customHeight="1" thickBot="1">
      <c r="A63" s="264"/>
      <c r="B63" s="257"/>
      <c r="C63" s="240"/>
      <c r="D63" s="235"/>
      <c r="E63" s="265"/>
      <c r="F63" s="238"/>
      <c r="G63" s="244"/>
      <c r="H63" s="244"/>
      <c r="I63" s="244"/>
      <c r="J63" s="284"/>
      <c r="K63" s="284"/>
      <c r="L63" s="285"/>
      <c r="M63" s="265"/>
    </row>
    <row r="64" spans="1:13" ht="20.100000000000001" customHeight="1" thickTop="1">
      <c r="A64" s="264"/>
      <c r="B64" s="255"/>
      <c r="C64" s="562"/>
      <c r="D64" s="563"/>
      <c r="E64" s="563"/>
      <c r="F64" s="563"/>
      <c r="G64" s="563"/>
      <c r="H64" s="563"/>
      <c r="I64" s="563"/>
      <c r="J64" s="564"/>
      <c r="K64" s="565"/>
      <c r="L64" s="285"/>
      <c r="M64" s="265"/>
    </row>
    <row r="65" spans="1:13" ht="20.100000000000001" customHeight="1" thickBot="1">
      <c r="A65" s="264"/>
      <c r="B65" s="257"/>
      <c r="C65" s="566"/>
      <c r="D65" s="567"/>
      <c r="E65" s="567"/>
      <c r="F65" s="567"/>
      <c r="G65" s="567"/>
      <c r="H65" s="567"/>
      <c r="I65" s="567"/>
      <c r="J65" s="568"/>
      <c r="K65" s="569"/>
      <c r="L65" s="285"/>
      <c r="M65" s="265"/>
    </row>
    <row r="66" spans="1:13" ht="9.9499999999999993" customHeight="1" thickTop="1">
      <c r="A66" s="264"/>
      <c r="B66" s="257"/>
      <c r="C66" s="375"/>
      <c r="D66" s="375"/>
      <c r="E66" s="375"/>
      <c r="F66" s="375"/>
      <c r="G66" s="375"/>
      <c r="H66" s="375"/>
      <c r="I66" s="375"/>
      <c r="J66" s="281"/>
      <c r="K66" s="281"/>
      <c r="L66" s="285"/>
      <c r="M66" s="265"/>
    </row>
    <row r="67" spans="1:13" ht="40.5" customHeight="1">
      <c r="A67" s="264"/>
      <c r="B67" s="736" t="s">
        <v>646</v>
      </c>
      <c r="C67" s="737"/>
      <c r="D67" s="737"/>
      <c r="E67" s="737"/>
      <c r="F67" s="737"/>
      <c r="G67" s="737"/>
      <c r="H67" s="737"/>
      <c r="I67" s="737"/>
      <c r="J67" s="737"/>
      <c r="K67" s="737"/>
      <c r="L67" s="738"/>
      <c r="M67" s="265"/>
    </row>
    <row r="68" spans="1:13" ht="9.9499999999999993" customHeight="1" thickBot="1">
      <c r="A68" s="264"/>
      <c r="B68" s="257"/>
      <c r="C68" s="375"/>
      <c r="D68" s="375"/>
      <c r="E68" s="375"/>
      <c r="F68" s="375"/>
      <c r="G68" s="375"/>
      <c r="H68" s="375"/>
      <c r="I68" s="375"/>
      <c r="J68" s="281"/>
      <c r="K68" s="281"/>
      <c r="L68" s="285"/>
      <c r="M68" s="265"/>
    </row>
    <row r="69" spans="1:13" ht="20.100000000000001" customHeight="1" thickTop="1">
      <c r="A69" s="264"/>
      <c r="B69" s="257"/>
      <c r="C69" s="562"/>
      <c r="D69" s="563"/>
      <c r="E69" s="563"/>
      <c r="F69" s="563"/>
      <c r="G69" s="563"/>
      <c r="H69" s="563"/>
      <c r="I69" s="563"/>
      <c r="J69" s="564"/>
      <c r="K69" s="565"/>
      <c r="L69" s="285"/>
      <c r="M69" s="265"/>
    </row>
    <row r="70" spans="1:13" ht="20.100000000000001" customHeight="1" thickBot="1">
      <c r="A70" s="264"/>
      <c r="B70" s="257"/>
      <c r="C70" s="566"/>
      <c r="D70" s="567"/>
      <c r="E70" s="567"/>
      <c r="F70" s="567"/>
      <c r="G70" s="567"/>
      <c r="H70" s="567"/>
      <c r="I70" s="567"/>
      <c r="J70" s="568"/>
      <c r="K70" s="569"/>
      <c r="L70" s="285"/>
      <c r="M70" s="265"/>
    </row>
    <row r="71" spans="1:13" ht="9.9499999999999993" customHeight="1" thickTop="1">
      <c r="A71" s="264"/>
      <c r="B71" s="258"/>
      <c r="C71" s="236"/>
      <c r="D71" s="236"/>
      <c r="E71" s="236"/>
      <c r="F71" s="236"/>
      <c r="G71" s="236"/>
      <c r="H71" s="236"/>
      <c r="I71" s="236"/>
      <c r="J71" s="236"/>
      <c r="K71" s="236"/>
      <c r="L71" s="287"/>
      <c r="M71" s="265"/>
    </row>
    <row r="72" spans="1:13" hidden="1">
      <c r="B72" s="729" t="s">
        <v>606</v>
      </c>
      <c r="C72" s="573"/>
      <c r="D72" s="573"/>
      <c r="E72" s="573"/>
      <c r="F72" s="573"/>
      <c r="G72" s="574"/>
      <c r="H72" s="574"/>
      <c r="I72" s="574"/>
      <c r="J72" s="575"/>
      <c r="K72" s="575"/>
      <c r="L72" s="730"/>
    </row>
    <row r="73" spans="1:13" hidden="1">
      <c r="B73" s="272"/>
      <c r="C73" s="265"/>
      <c r="D73" s="265"/>
      <c r="E73" s="265"/>
      <c r="F73" s="265"/>
      <c r="G73" s="265"/>
      <c r="H73" s="265"/>
      <c r="I73" s="265"/>
      <c r="J73" s="284"/>
      <c r="K73" s="284"/>
      <c r="L73" s="285"/>
    </row>
    <row r="74" spans="1:13" ht="15.75" hidden="1" thickTop="1">
      <c r="B74" s="272"/>
      <c r="C74" s="562">
        <v>2000</v>
      </c>
      <c r="D74" s="563"/>
      <c r="E74" s="563"/>
      <c r="F74" s="563"/>
      <c r="G74" s="563"/>
      <c r="H74" s="563"/>
      <c r="I74" s="563"/>
      <c r="J74" s="564"/>
      <c r="K74" s="565"/>
      <c r="L74" s="285"/>
    </row>
    <row r="75" spans="1:13" ht="15.75" hidden="1" thickBot="1">
      <c r="B75" s="272"/>
      <c r="C75" s="566"/>
      <c r="D75" s="567"/>
      <c r="E75" s="567"/>
      <c r="F75" s="567"/>
      <c r="G75" s="567"/>
      <c r="H75" s="567"/>
      <c r="I75" s="567"/>
      <c r="J75" s="568"/>
      <c r="K75" s="569"/>
      <c r="L75" s="285"/>
    </row>
    <row r="76" spans="1:13" hidden="1">
      <c r="B76" s="273"/>
      <c r="C76" s="250"/>
      <c r="D76" s="250"/>
      <c r="E76" s="250"/>
      <c r="F76" s="250"/>
      <c r="G76" s="250"/>
      <c r="H76" s="250"/>
      <c r="I76" s="250"/>
      <c r="J76" s="251"/>
      <c r="K76" s="251"/>
      <c r="L76" s="287"/>
    </row>
    <row r="77" spans="1:13" hidden="1"/>
    <row r="78" spans="1:13" hidden="1"/>
    <row r="79" spans="1:13" hidden="1"/>
    <row r="80" spans="1:13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t="9" hidden="1" customHeight="1" thickTop="1"/>
    <row r="367" hidden="1"/>
    <row r="368" hidden="1"/>
    <row r="369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t="15.75" hidden="1" customHeight="1"/>
    <row r="410" hidden="1"/>
    <row r="411" hidden="1"/>
    <row r="412" hidden="1"/>
    <row r="413" hidden="1"/>
    <row r="414" hidden="1"/>
    <row r="415" hidden="1"/>
    <row r="416" hidden="1"/>
    <row r="417"/>
  </sheetData>
  <mergeCells count="41">
    <mergeCell ref="B62:L62"/>
    <mergeCell ref="C64:K65"/>
    <mergeCell ref="B72:L72"/>
    <mergeCell ref="C74:K75"/>
    <mergeCell ref="E4:L4"/>
    <mergeCell ref="B35:L35"/>
    <mergeCell ref="B37:L37"/>
    <mergeCell ref="C39:K40"/>
    <mergeCell ref="B42:L42"/>
    <mergeCell ref="B57:L57"/>
    <mergeCell ref="C59:K60"/>
    <mergeCell ref="C29:D29"/>
    <mergeCell ref="E29:F29"/>
    <mergeCell ref="G29:I29"/>
    <mergeCell ref="J29:L29"/>
    <mergeCell ref="C32:K33"/>
    <mergeCell ref="B30:L30"/>
    <mergeCell ref="C27:D27"/>
    <mergeCell ref="E27:F27"/>
    <mergeCell ref="G27:I27"/>
    <mergeCell ref="J27:L27"/>
    <mergeCell ref="C28:D28"/>
    <mergeCell ref="E28:F28"/>
    <mergeCell ref="G28:I28"/>
    <mergeCell ref="J28:L28"/>
    <mergeCell ref="H55:K56"/>
    <mergeCell ref="E3:K3"/>
    <mergeCell ref="B67:L67"/>
    <mergeCell ref="C69:K70"/>
    <mergeCell ref="B8:L9"/>
    <mergeCell ref="B10:L10"/>
    <mergeCell ref="C12:K13"/>
    <mergeCell ref="B15:L15"/>
    <mergeCell ref="C17:K18"/>
    <mergeCell ref="B20:L20"/>
    <mergeCell ref="C22:K23"/>
    <mergeCell ref="B25:L25"/>
    <mergeCell ref="C26:D26"/>
    <mergeCell ref="E26:F26"/>
    <mergeCell ref="G26:I26"/>
    <mergeCell ref="J26:L26"/>
  </mergeCells>
  <printOptions horizontalCentered="1"/>
  <pageMargins left="0.35433070866141736" right="0.15748031496062992" top="0.39370078740157483" bottom="0.39370078740157483" header="0.31496062992125984" footer="0.31496062992125984"/>
  <pageSetup scale="80" orientation="portrait" r:id="rId1"/>
  <rowBreaks count="1" manualBreakCount="1">
    <brk id="36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M200"/>
  <sheetViews>
    <sheetView showGridLines="0" workbookViewId="0"/>
  </sheetViews>
  <sheetFormatPr baseColWidth="10" defaultColWidth="0" defaultRowHeight="15" zeroHeight="1"/>
  <cols>
    <col min="1" max="1" width="10.5703125" customWidth="1"/>
    <col min="2" max="2" width="7" customWidth="1"/>
    <col min="3" max="3" width="5.7109375" customWidth="1"/>
    <col min="4" max="4" width="6.7109375" customWidth="1"/>
    <col min="5" max="5" width="5.7109375" customWidth="1"/>
    <col min="6" max="6" width="17.7109375" customWidth="1"/>
    <col min="7" max="8" width="11.42578125" customWidth="1"/>
    <col min="9" max="9" width="9.28515625" customWidth="1"/>
    <col min="10" max="10" width="17.42578125" customWidth="1"/>
    <col min="11" max="11" width="13.85546875" customWidth="1"/>
    <col min="12" max="12" width="11.42578125" customWidth="1"/>
  </cols>
  <sheetData>
    <row r="1" spans="1:13" ht="9.9499999999999993" customHeight="1"/>
    <row r="2" spans="1:13" ht="9.9499999999999993" customHeight="1">
      <c r="A2" s="11"/>
      <c r="L2" s="11"/>
      <c r="M2" s="11"/>
    </row>
    <row r="3" spans="1:13" ht="9.9499999999999993" customHeight="1" thickBot="1">
      <c r="A3" s="11"/>
      <c r="L3" s="11"/>
      <c r="M3" s="11"/>
    </row>
    <row r="4" spans="1:13" ht="30" customHeight="1" thickTop="1" thickBot="1">
      <c r="A4" s="11"/>
      <c r="E4" s="113"/>
      <c r="F4" s="610" t="s">
        <v>668</v>
      </c>
      <c r="G4" s="610"/>
      <c r="H4" s="610"/>
      <c r="I4" s="610"/>
      <c r="J4" s="610"/>
      <c r="K4" s="610"/>
      <c r="L4" s="11"/>
      <c r="M4" s="11"/>
    </row>
    <row r="5" spans="1:13" ht="15" customHeight="1" thickTop="1">
      <c r="A5" s="11"/>
      <c r="F5" s="611" t="s">
        <v>669</v>
      </c>
      <c r="G5" s="611"/>
      <c r="H5" s="611"/>
      <c r="I5" s="611"/>
      <c r="J5" s="611"/>
      <c r="K5" s="611"/>
      <c r="L5" s="11"/>
      <c r="M5" s="11"/>
    </row>
    <row r="6" spans="1:13" ht="9.9499999999999993" customHeight="1">
      <c r="A6" s="11"/>
      <c r="D6" s="89"/>
      <c r="E6" s="89"/>
      <c r="F6" s="89"/>
      <c r="G6" s="89"/>
      <c r="H6" s="89"/>
      <c r="L6" s="11"/>
      <c r="M6" s="11"/>
    </row>
    <row r="7" spans="1:13" ht="6.75" customHeight="1">
      <c r="A7" s="11"/>
      <c r="B7" s="4"/>
      <c r="C7" s="4"/>
      <c r="D7" s="4"/>
      <c r="E7" s="4"/>
      <c r="F7" s="4"/>
      <c r="G7" s="4"/>
      <c r="H7" s="4"/>
      <c r="I7" s="4"/>
      <c r="J7" s="4"/>
      <c r="K7" s="4"/>
      <c r="L7" s="11"/>
      <c r="M7" s="11"/>
    </row>
    <row r="8" spans="1:13" s="5" customFormat="1" ht="9.9499999999999993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5" customFormat="1" ht="15" customHeight="1">
      <c r="A9" s="11"/>
      <c r="B9" s="764" t="s">
        <v>647</v>
      </c>
      <c r="C9" s="765"/>
      <c r="D9" s="765"/>
      <c r="E9" s="765"/>
      <c r="F9" s="765"/>
      <c r="G9" s="765"/>
      <c r="H9" s="765"/>
      <c r="I9" s="765"/>
      <c r="J9" s="765"/>
      <c r="K9" s="766"/>
      <c r="L9" s="11"/>
      <c r="M9" s="11"/>
    </row>
    <row r="10" spans="1:13" s="5" customFormat="1">
      <c r="A10" s="11"/>
      <c r="B10" s="767"/>
      <c r="C10" s="768"/>
      <c r="D10" s="768"/>
      <c r="E10" s="768"/>
      <c r="F10" s="769"/>
      <c r="G10" s="769"/>
      <c r="H10" s="769"/>
      <c r="I10" s="769"/>
      <c r="J10" s="769"/>
      <c r="K10" s="770"/>
      <c r="L10" s="11"/>
      <c r="M10" s="11"/>
    </row>
    <row r="11" spans="1:13" s="5" customFormat="1" ht="9.9499999999999993" customHeight="1" thickBot="1">
      <c r="A11" s="11"/>
      <c r="B11" s="174"/>
      <c r="C11" s="175"/>
      <c r="D11" s="175"/>
      <c r="E11" s="176"/>
      <c r="F11" s="177"/>
      <c r="G11" s="178"/>
      <c r="H11" s="178"/>
      <c r="I11" s="178"/>
      <c r="J11" s="178"/>
      <c r="K11" s="179"/>
      <c r="L11" s="11"/>
      <c r="M11" s="11"/>
    </row>
    <row r="12" spans="1:13" ht="35.1" customHeight="1" thickTop="1" thickBot="1">
      <c r="B12" s="761" t="s">
        <v>578</v>
      </c>
      <c r="C12" s="762"/>
      <c r="D12" s="762"/>
      <c r="E12" s="762"/>
      <c r="F12" s="172" t="s">
        <v>570</v>
      </c>
      <c r="G12" s="533"/>
      <c r="H12" s="534"/>
      <c r="I12" s="534"/>
      <c r="J12" s="534"/>
      <c r="K12" s="754"/>
    </row>
    <row r="13" spans="1:13" ht="4.5" customHeight="1" thickTop="1" thickBot="1">
      <c r="B13" s="761"/>
      <c r="C13" s="762"/>
      <c r="D13" s="762"/>
      <c r="E13" s="762"/>
      <c r="F13" s="173"/>
      <c r="G13" s="93"/>
      <c r="H13" s="93"/>
      <c r="I13" s="93"/>
      <c r="J13" s="93"/>
      <c r="K13" s="163"/>
    </row>
    <row r="14" spans="1:13" ht="35.1" customHeight="1" thickTop="1" thickBot="1">
      <c r="B14" s="761"/>
      <c r="C14" s="762"/>
      <c r="D14" s="762"/>
      <c r="E14" s="762"/>
      <c r="F14" s="161" t="s">
        <v>571</v>
      </c>
      <c r="G14" s="533"/>
      <c r="H14" s="534"/>
      <c r="I14" s="534"/>
      <c r="J14" s="534"/>
      <c r="K14" s="754"/>
    </row>
    <row r="15" spans="1:13" ht="4.5" customHeight="1" thickTop="1" thickBot="1">
      <c r="B15" s="761"/>
      <c r="C15" s="762"/>
      <c r="D15" s="762"/>
      <c r="E15" s="762"/>
      <c r="F15" s="166"/>
      <c r="G15" s="93"/>
      <c r="H15" s="93"/>
      <c r="I15" s="93"/>
      <c r="J15" s="93"/>
      <c r="K15" s="163"/>
    </row>
    <row r="16" spans="1:13" ht="35.1" customHeight="1" thickTop="1" thickBot="1">
      <c r="B16" s="761"/>
      <c r="C16" s="762"/>
      <c r="D16" s="762"/>
      <c r="E16" s="762"/>
      <c r="F16" s="161" t="s">
        <v>572</v>
      </c>
      <c r="G16" s="533"/>
      <c r="H16" s="534"/>
      <c r="I16" s="534"/>
      <c r="J16" s="534"/>
      <c r="K16" s="754"/>
    </row>
    <row r="17" spans="2:11" ht="5.25" customHeight="1" thickTop="1" thickBot="1">
      <c r="B17" s="761"/>
      <c r="C17" s="762"/>
      <c r="D17" s="762"/>
      <c r="E17" s="762"/>
      <c r="F17" s="171"/>
      <c r="G17" s="96"/>
      <c r="H17" s="96"/>
      <c r="I17" s="96"/>
      <c r="J17" s="96"/>
      <c r="K17" s="163"/>
    </row>
    <row r="18" spans="2:11" s="232" customFormat="1" ht="35.1" customHeight="1" thickTop="1" thickBot="1">
      <c r="B18" s="761"/>
      <c r="C18" s="762"/>
      <c r="D18" s="762"/>
      <c r="E18" s="762"/>
      <c r="F18" s="262" t="s">
        <v>604</v>
      </c>
      <c r="G18" s="533"/>
      <c r="H18" s="534"/>
      <c r="I18" s="534"/>
      <c r="J18" s="534"/>
      <c r="K18" s="754"/>
    </row>
    <row r="19" spans="2:11" s="232" customFormat="1" ht="5.25" customHeight="1" thickTop="1" thickBot="1">
      <c r="B19" s="761"/>
      <c r="C19" s="762"/>
      <c r="D19" s="762"/>
      <c r="E19" s="762"/>
      <c r="F19" s="171"/>
      <c r="G19" s="96"/>
      <c r="H19" s="96"/>
      <c r="I19" s="96"/>
      <c r="J19" s="96"/>
      <c r="K19" s="263"/>
    </row>
    <row r="20" spans="2:11" ht="35.1" customHeight="1" thickTop="1" thickBot="1">
      <c r="B20" s="761"/>
      <c r="C20" s="762"/>
      <c r="D20" s="762"/>
      <c r="E20" s="762"/>
      <c r="F20" s="161" t="s">
        <v>573</v>
      </c>
      <c r="G20" s="533"/>
      <c r="H20" s="534"/>
      <c r="I20" s="534"/>
      <c r="J20" s="534"/>
      <c r="K20" s="754"/>
    </row>
    <row r="21" spans="2:11" ht="6.75" customHeight="1" thickTop="1" thickBot="1">
      <c r="B21" s="761"/>
      <c r="C21" s="762"/>
      <c r="D21" s="762"/>
      <c r="E21" s="762"/>
      <c r="F21" s="171" t="s">
        <v>60</v>
      </c>
      <c r="G21" s="96"/>
      <c r="H21" s="96"/>
      <c r="I21" s="96"/>
      <c r="J21" s="96"/>
      <c r="K21" s="163"/>
    </row>
    <row r="22" spans="2:11" ht="35.1" customHeight="1" thickTop="1" thickBot="1">
      <c r="B22" s="761"/>
      <c r="C22" s="762"/>
      <c r="D22" s="762"/>
      <c r="E22" s="762"/>
      <c r="F22" s="161" t="s">
        <v>574</v>
      </c>
      <c r="G22" s="533"/>
      <c r="H22" s="534"/>
      <c r="I22" s="534"/>
      <c r="J22" s="534"/>
      <c r="K22" s="754"/>
    </row>
    <row r="23" spans="2:11" ht="6.75" customHeight="1" thickTop="1" thickBot="1">
      <c r="B23" s="761"/>
      <c r="C23" s="762"/>
      <c r="D23" s="762"/>
      <c r="E23" s="762"/>
      <c r="F23" s="171"/>
      <c r="G23" s="96"/>
      <c r="H23" s="96"/>
      <c r="I23" s="96"/>
      <c r="J23" s="96"/>
      <c r="K23" s="163"/>
    </row>
    <row r="24" spans="2:11" ht="35.1" customHeight="1" thickTop="1" thickBot="1">
      <c r="B24" s="761"/>
      <c r="C24" s="762"/>
      <c r="D24" s="762"/>
      <c r="E24" s="762"/>
      <c r="F24" s="161" t="s">
        <v>575</v>
      </c>
      <c r="G24" s="755"/>
      <c r="H24" s="756"/>
      <c r="I24" s="756"/>
      <c r="J24" s="756"/>
      <c r="K24" s="757"/>
    </row>
    <row r="25" spans="2:11" ht="9.9499999999999993" customHeight="1" thickTop="1">
      <c r="B25" s="159"/>
      <c r="C25" s="160"/>
      <c r="D25" s="160"/>
      <c r="E25" s="160"/>
      <c r="F25" s="161"/>
      <c r="G25" s="180"/>
      <c r="H25" s="180"/>
      <c r="I25" s="180"/>
      <c r="J25" s="180"/>
      <c r="K25" s="181"/>
    </row>
    <row r="26" spans="2:11" ht="9.9499999999999993" customHeight="1" thickBot="1">
      <c r="B26" s="185"/>
      <c r="C26" s="186"/>
      <c r="D26" s="186"/>
      <c r="E26" s="186"/>
      <c r="F26" s="182"/>
      <c r="G26" s="183"/>
      <c r="H26" s="183"/>
      <c r="I26" s="183"/>
      <c r="J26" s="183"/>
      <c r="K26" s="184"/>
    </row>
    <row r="27" spans="2:11" ht="35.1" customHeight="1" thickTop="1" thickBot="1">
      <c r="B27" s="515" t="s">
        <v>576</v>
      </c>
      <c r="C27" s="514"/>
      <c r="D27" s="514"/>
      <c r="E27" s="763"/>
      <c r="F27" s="758"/>
      <c r="G27" s="759"/>
      <c r="H27" s="759"/>
      <c r="I27" s="759"/>
      <c r="J27" s="759"/>
      <c r="K27" s="760"/>
    </row>
    <row r="28" spans="2:11" ht="9.9499999999999993" customHeight="1" thickTop="1">
      <c r="B28" s="114"/>
      <c r="C28" s="115"/>
      <c r="D28" s="115"/>
      <c r="E28" s="115"/>
      <c r="F28" s="164"/>
      <c r="G28" s="164"/>
      <c r="H28" s="164"/>
      <c r="I28" s="164"/>
      <c r="J28" s="164"/>
      <c r="K28" s="165"/>
    </row>
    <row r="29" spans="2:11" ht="9.9499999999999993" customHeight="1"/>
    <row r="30" spans="2:11" hidden="1"/>
    <row r="31" spans="2:11" hidden="1"/>
    <row r="32" spans="2:11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spans="11:12" hidden="1"/>
    <row r="178" spans="11:12" hidden="1"/>
    <row r="179" spans="11:12" hidden="1"/>
    <row r="180" spans="11:12" hidden="1"/>
    <row r="181" spans="11:12" hidden="1"/>
    <row r="182" spans="11:12" hidden="1"/>
    <row r="183" spans="11:12" hidden="1"/>
    <row r="184" spans="11:12" hidden="1"/>
    <row r="185" spans="11:12" hidden="1"/>
    <row r="186" spans="11:12" hidden="1"/>
    <row r="187" spans="11:12" hidden="1">
      <c r="K187" s="113"/>
      <c r="L187" s="12"/>
    </row>
    <row r="188" spans="11:12" hidden="1">
      <c r="K188" s="113"/>
      <c r="L188" s="12"/>
    </row>
    <row r="189" spans="11:12" hidden="1">
      <c r="K189" s="113"/>
      <c r="L189" s="12"/>
    </row>
    <row r="190" spans="11:12" hidden="1">
      <c r="K190" s="113"/>
      <c r="L190" s="12"/>
    </row>
    <row r="191" spans="11:12" hidden="1">
      <c r="K191" s="113"/>
      <c r="L191" s="12"/>
    </row>
    <row r="192" spans="11:12" hidden="1">
      <c r="K192" s="113"/>
      <c r="L192" s="12"/>
    </row>
    <row r="193" spans="11:12" hidden="1">
      <c r="K193" s="113"/>
      <c r="L193" s="12"/>
    </row>
    <row r="194" spans="11:12" hidden="1">
      <c r="K194" s="113"/>
      <c r="L194" s="12"/>
    </row>
    <row r="195" spans="11:12" hidden="1">
      <c r="K195" s="113"/>
      <c r="L195" s="12"/>
    </row>
    <row r="196" spans="11:12" hidden="1">
      <c r="K196" s="113"/>
      <c r="L196" s="12"/>
    </row>
    <row r="197" spans="11:12" hidden="1">
      <c r="K197" s="113"/>
      <c r="L197" s="12"/>
    </row>
    <row r="198" spans="11:12" hidden="1">
      <c r="K198" s="113"/>
      <c r="L198" s="12"/>
    </row>
    <row r="199" spans="11:12" hidden="1">
      <c r="K199" s="113"/>
      <c r="L199" s="12"/>
    </row>
    <row r="200" spans="11:12" ht="9.9499999999999993" customHeight="1"/>
  </sheetData>
  <customSheetViews>
    <customSheetView guid="{E843D2E1-12C3-478A-96E0-24DDB019A8A2}" showPageBreaks="1" printArea="1" topLeftCell="A10">
      <selection activeCell="K32" sqref="K32"/>
      <rowBreaks count="1" manualBreakCount="1">
        <brk id="47" max="16383" man="1"/>
      </rowBreaks>
      <pageMargins left="0.35433070866141736" right="0.15748031496062992" top="0.39370078740157483" bottom="0.39370078740157483" header="0.31496062992125984" footer="0.31496062992125984"/>
      <pageSetup scale="95" orientation="portrait" verticalDpi="1200" r:id="rId1"/>
      <headerFooter>
        <oddFooter>Página &amp;P</oddFooter>
      </headerFooter>
    </customSheetView>
    <customSheetView guid="{FABF8ABF-422B-4505-A28E-8C6750E4CAAD}" showPageBreaks="1" printArea="1">
      <selection activeCell="M200" sqref="M200"/>
      <rowBreaks count="1" manualBreakCount="1">
        <brk id="47" max="16383" man="1"/>
      </rowBreaks>
      <pageMargins left="0.35433070866141736" right="0.15748031496062992" top="0.39370078740157483" bottom="0.39370078740157483" header="0.31496062992125984" footer="0.31496062992125984"/>
      <pageSetup scale="95" orientation="portrait" verticalDpi="1200" r:id="rId2"/>
      <headerFooter>
        <oddFooter>Página &amp;P</oddFooter>
      </headerFooter>
    </customSheetView>
    <customSheetView guid="{3EBA94DB-5D21-404C-94B7-73E0B6599915}" topLeftCell="A10">
      <selection activeCell="K32" sqref="K32"/>
      <rowBreaks count="1" manualBreakCount="1">
        <brk id="47" max="16383" man="1"/>
      </rowBreaks>
      <pageMargins left="0.35433070866141736" right="0.15748031496062992" top="0.39370078740157483" bottom="0.39370078740157483" header="0.31496062992125984" footer="0.31496062992125984"/>
      <pageSetup scale="95" orientation="portrait" verticalDpi="1200" r:id="rId3"/>
      <headerFooter>
        <oddFooter>Página &amp;P</oddFooter>
      </headerFooter>
    </customSheetView>
  </customSheetViews>
  <mergeCells count="13">
    <mergeCell ref="F4:K4"/>
    <mergeCell ref="B9:K10"/>
    <mergeCell ref="G12:K12"/>
    <mergeCell ref="G14:K14"/>
    <mergeCell ref="G16:K16"/>
    <mergeCell ref="F5:K5"/>
    <mergeCell ref="G20:K20"/>
    <mergeCell ref="G22:K22"/>
    <mergeCell ref="G24:K24"/>
    <mergeCell ref="F27:K27"/>
    <mergeCell ref="B12:E24"/>
    <mergeCell ref="B27:E27"/>
    <mergeCell ref="G18:K18"/>
  </mergeCells>
  <pageMargins left="0.35433070866141736" right="0.15748031496062992" top="0.39370078740157483" bottom="0.39370078740157483" header="0.31496062992125984" footer="0.31496062992125984"/>
  <pageSetup scale="95" orientation="portrait" verticalDpi="1200" r:id="rId4"/>
  <rowBreaks count="1" manualBreakCount="1">
    <brk id="52" max="16383" man="1"/>
  </rowBreaks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G400"/>
  <sheetViews>
    <sheetView topLeftCell="A348" zoomScale="70" zoomScaleNormal="70" workbookViewId="0">
      <selection activeCell="C371" sqref="C371"/>
    </sheetView>
  </sheetViews>
  <sheetFormatPr baseColWidth="10" defaultRowHeight="15"/>
  <cols>
    <col min="1" max="1" width="11.42578125" style="22"/>
    <col min="2" max="2" width="4.42578125" style="22" customWidth="1"/>
    <col min="3" max="3" width="127.28515625" customWidth="1"/>
    <col min="4" max="4" width="26" customWidth="1"/>
    <col min="5" max="5" width="26.140625" customWidth="1"/>
    <col min="6" max="6" width="23.140625" customWidth="1"/>
    <col min="7" max="7" width="30.7109375" customWidth="1"/>
  </cols>
  <sheetData>
    <row r="1" spans="1:5">
      <c r="A1" s="33" t="s">
        <v>94</v>
      </c>
      <c r="B1" s="33"/>
      <c r="C1" s="34" t="s">
        <v>95</v>
      </c>
      <c r="D1" s="11"/>
    </row>
    <row r="2" spans="1:5">
      <c r="A2" s="35">
        <v>1.1000000000000001</v>
      </c>
      <c r="B2" s="35"/>
      <c r="C2" s="11" t="str">
        <f>+'Presentación-IC propuesto'!E115</f>
        <v>No declarado</v>
      </c>
      <c r="E2" s="11" t="str">
        <f>IF(C2="No declarado", "")</f>
        <v/>
      </c>
    </row>
    <row r="3" spans="1:5">
      <c r="A3" s="35">
        <v>1.2</v>
      </c>
      <c r="B3" s="35"/>
      <c r="C3" s="11" t="str">
        <f>+'Presentación-IC propuesto'!E119</f>
        <v>No declarado</v>
      </c>
      <c r="D3" s="11" t="str">
        <f t="shared" ref="D3:D66" si="0">IF(C3&lt;&gt;"No declarado", MID(C3,1,100),"")</f>
        <v/>
      </c>
      <c r="E3" s="11" t="str">
        <f t="shared" ref="E3:E66" si="1">IF(C3="No declarado", "")</f>
        <v/>
      </c>
    </row>
    <row r="4" spans="1:5">
      <c r="A4" s="35">
        <v>1.3</v>
      </c>
      <c r="B4" s="35"/>
      <c r="C4" s="11" t="str">
        <f>+'Presentación-IC propuesto'!C158</f>
        <v/>
      </c>
      <c r="D4" s="11" t="str">
        <f t="shared" si="0"/>
        <v/>
      </c>
      <c r="E4" s="11" t="b">
        <f t="shared" si="1"/>
        <v>0</v>
      </c>
    </row>
    <row r="5" spans="1:5">
      <c r="A5" s="35">
        <v>1.4</v>
      </c>
      <c r="B5" s="35"/>
      <c r="C5" s="11" t="str">
        <f>+'Presentación-IC propuesto'!E123</f>
        <v>No declarado</v>
      </c>
      <c r="D5" s="11" t="str">
        <f t="shared" si="0"/>
        <v/>
      </c>
      <c r="E5" s="11" t="str">
        <f t="shared" si="1"/>
        <v/>
      </c>
    </row>
    <row r="6" spans="1:5">
      <c r="A6" s="35">
        <v>1.5</v>
      </c>
      <c r="B6" s="35"/>
      <c r="C6" s="11" t="str">
        <f>+'Presentación-IC propuesto'!E127</f>
        <v>No declarado</v>
      </c>
      <c r="D6" s="11" t="str">
        <f t="shared" si="0"/>
        <v/>
      </c>
      <c r="E6" s="11" t="str">
        <f t="shared" si="1"/>
        <v/>
      </c>
    </row>
    <row r="7" spans="1:5">
      <c r="A7" s="35">
        <v>1.6</v>
      </c>
      <c r="B7" s="35"/>
      <c r="C7" s="11" t="str">
        <f>+'Presentación-IC propuesto'!E132</f>
        <v>No declarado</v>
      </c>
      <c r="D7" s="11" t="str">
        <f t="shared" si="0"/>
        <v/>
      </c>
      <c r="E7" s="11" t="str">
        <f t="shared" si="1"/>
        <v/>
      </c>
    </row>
    <row r="8" spans="1:5">
      <c r="A8" s="35">
        <v>1.7</v>
      </c>
      <c r="B8" s="35"/>
      <c r="C8" s="11" t="str">
        <f>+'Presentación-IC propuesto'!C136</f>
        <v>No declarado</v>
      </c>
      <c r="D8" s="11" t="str">
        <f t="shared" si="0"/>
        <v/>
      </c>
      <c r="E8" s="11" t="str">
        <f t="shared" si="1"/>
        <v/>
      </c>
    </row>
    <row r="9" spans="1:5">
      <c r="A9" s="35">
        <v>2.1</v>
      </c>
      <c r="B9" s="35"/>
      <c r="C9" s="11" t="str">
        <f>+'Presentación-IC propuesto'!E140</f>
        <v>No declarado</v>
      </c>
      <c r="D9" s="11" t="str">
        <f t="shared" si="0"/>
        <v/>
      </c>
      <c r="E9" s="11" t="str">
        <f t="shared" si="1"/>
        <v/>
      </c>
    </row>
    <row r="10" spans="1:5">
      <c r="A10" s="35" t="s">
        <v>96</v>
      </c>
      <c r="B10" s="35"/>
      <c r="C10" s="11" t="str">
        <f>+'Presentación-IC propuesto'!E144</f>
        <v>No declarado</v>
      </c>
      <c r="D10" s="11" t="str">
        <f t="shared" si="0"/>
        <v/>
      </c>
      <c r="E10" s="11" t="str">
        <f t="shared" si="1"/>
        <v/>
      </c>
    </row>
    <row r="11" spans="1:5">
      <c r="A11" s="35" t="s">
        <v>97</v>
      </c>
      <c r="B11" s="35"/>
      <c r="C11" s="11" t="str">
        <f>+'Presentación-IC propuesto'!E148</f>
        <v>No declarado</v>
      </c>
      <c r="D11" s="11" t="str">
        <f t="shared" si="0"/>
        <v/>
      </c>
      <c r="E11" s="11" t="str">
        <f t="shared" si="1"/>
        <v/>
      </c>
    </row>
    <row r="12" spans="1:5">
      <c r="A12" s="35" t="s">
        <v>434</v>
      </c>
      <c r="B12" s="35"/>
      <c r="C12" s="11" t="str">
        <f>+'Presentación-IC propuesto'!E153</f>
        <v>No declarado</v>
      </c>
      <c r="D12" s="11" t="str">
        <f t="shared" si="0"/>
        <v/>
      </c>
      <c r="E12" s="11" t="str">
        <f t="shared" si="1"/>
        <v/>
      </c>
    </row>
    <row r="13" spans="1:5">
      <c r="A13" s="35" t="s">
        <v>436</v>
      </c>
      <c r="B13" s="35"/>
      <c r="C13" s="11" t="str">
        <f>+'Presentación-IC propuesto'!E162</f>
        <v>No declarado</v>
      </c>
      <c r="D13" s="11" t="str">
        <f t="shared" si="0"/>
        <v/>
      </c>
      <c r="E13" s="11" t="str">
        <f t="shared" si="1"/>
        <v/>
      </c>
    </row>
    <row r="14" spans="1:5">
      <c r="A14" s="35" t="s">
        <v>437</v>
      </c>
      <c r="B14" s="35"/>
      <c r="C14" s="11" t="str">
        <f>+'Presentación-IC propuesto'!E166</f>
        <v>No declarado</v>
      </c>
      <c r="D14" s="11" t="str">
        <f t="shared" si="0"/>
        <v/>
      </c>
      <c r="E14" s="11" t="str">
        <f t="shared" si="1"/>
        <v/>
      </c>
    </row>
    <row r="15" spans="1:5">
      <c r="A15" s="35" t="s">
        <v>438</v>
      </c>
      <c r="B15" s="35"/>
      <c r="C15" s="11" t="str">
        <f>+'Presentación-IC propuesto'!E170</f>
        <v>No declarado</v>
      </c>
      <c r="D15" s="11" t="str">
        <f t="shared" si="0"/>
        <v/>
      </c>
      <c r="E15" s="11" t="str">
        <f t="shared" si="1"/>
        <v/>
      </c>
    </row>
    <row r="16" spans="1:5">
      <c r="A16" s="35" t="s">
        <v>139</v>
      </c>
      <c r="B16" s="35"/>
      <c r="C16" s="36" t="e">
        <f>+#REF!</f>
        <v>#REF!</v>
      </c>
      <c r="D16" s="11" t="e">
        <f t="shared" si="0"/>
        <v>#REF!</v>
      </c>
      <c r="E16" s="11" t="e">
        <f t="shared" si="1"/>
        <v>#REF!</v>
      </c>
    </row>
    <row r="17" spans="1:5">
      <c r="A17" s="35" t="s">
        <v>98</v>
      </c>
      <c r="B17" s="35"/>
      <c r="C17" s="36" t="e">
        <f>+#REF!</f>
        <v>#REF!</v>
      </c>
      <c r="D17" s="11" t="e">
        <f t="shared" si="0"/>
        <v>#REF!</v>
      </c>
      <c r="E17" s="11" t="e">
        <f t="shared" si="1"/>
        <v>#REF!</v>
      </c>
    </row>
    <row r="18" spans="1:5">
      <c r="A18" s="35">
        <v>3.21</v>
      </c>
      <c r="B18" s="35"/>
      <c r="C18" s="36" t="e">
        <f>+#REF!</f>
        <v>#REF!</v>
      </c>
      <c r="D18" s="11" t="e">
        <f t="shared" si="0"/>
        <v>#REF!</v>
      </c>
      <c r="E18" s="11" t="e">
        <f t="shared" si="1"/>
        <v>#REF!</v>
      </c>
    </row>
    <row r="19" spans="1:5">
      <c r="A19" s="35" t="s">
        <v>99</v>
      </c>
      <c r="B19" s="35"/>
      <c r="C19" s="11" t="e">
        <f>+#REF!</f>
        <v>#REF!</v>
      </c>
      <c r="D19" s="11" t="e">
        <f t="shared" si="0"/>
        <v>#REF!</v>
      </c>
      <c r="E19" s="11" t="e">
        <f t="shared" si="1"/>
        <v>#REF!</v>
      </c>
    </row>
    <row r="20" spans="1:5">
      <c r="A20" s="35" t="s">
        <v>100</v>
      </c>
      <c r="B20" s="35"/>
      <c r="C20" s="11" t="e">
        <f>+#REF!</f>
        <v>#REF!</v>
      </c>
      <c r="D20" s="11" t="e">
        <f t="shared" si="0"/>
        <v>#REF!</v>
      </c>
      <c r="E20" s="11" t="e">
        <f t="shared" si="1"/>
        <v>#REF!</v>
      </c>
    </row>
    <row r="21" spans="1:5">
      <c r="A21" s="35" t="s">
        <v>101</v>
      </c>
      <c r="B21" s="35"/>
      <c r="C21" s="11" t="e">
        <f>+#REF!</f>
        <v>#REF!</v>
      </c>
      <c r="D21" s="11" t="e">
        <f t="shared" si="0"/>
        <v>#REF!</v>
      </c>
      <c r="E21" s="11" t="e">
        <f t="shared" si="1"/>
        <v>#REF!</v>
      </c>
    </row>
    <row r="22" spans="1:5">
      <c r="A22" s="35" t="s">
        <v>152</v>
      </c>
      <c r="B22" s="35"/>
      <c r="C22" s="11" t="e">
        <f>+#REF!</f>
        <v>#REF!</v>
      </c>
      <c r="D22" s="11" t="e">
        <f t="shared" si="0"/>
        <v>#REF!</v>
      </c>
      <c r="E22" s="11" t="e">
        <f t="shared" si="1"/>
        <v>#REF!</v>
      </c>
    </row>
    <row r="23" spans="1:5">
      <c r="A23" s="35">
        <v>3.22</v>
      </c>
      <c r="B23" s="35"/>
      <c r="C23" s="11" t="e">
        <f>+#REF!</f>
        <v>#REF!</v>
      </c>
      <c r="D23" s="11" t="e">
        <f t="shared" si="0"/>
        <v>#REF!</v>
      </c>
      <c r="E23" s="11" t="e">
        <f t="shared" si="1"/>
        <v>#REF!</v>
      </c>
    </row>
    <row r="24" spans="1:5">
      <c r="A24" s="35" t="s">
        <v>102</v>
      </c>
      <c r="B24" s="35"/>
      <c r="C24" s="11" t="e">
        <f>+#REF!</f>
        <v>#REF!</v>
      </c>
      <c r="D24" s="11" t="e">
        <f t="shared" si="0"/>
        <v>#REF!</v>
      </c>
      <c r="E24" s="11" t="e">
        <f t="shared" si="1"/>
        <v>#REF!</v>
      </c>
    </row>
    <row r="25" spans="1:5">
      <c r="A25" s="35" t="s">
        <v>103</v>
      </c>
      <c r="B25" s="35"/>
      <c r="C25" s="11" t="e">
        <f>+#REF!</f>
        <v>#REF!</v>
      </c>
      <c r="D25" s="11" t="e">
        <f t="shared" si="0"/>
        <v>#REF!</v>
      </c>
      <c r="E25" s="11" t="e">
        <f t="shared" si="1"/>
        <v>#REF!</v>
      </c>
    </row>
    <row r="26" spans="1:5">
      <c r="A26" s="35" t="s">
        <v>104</v>
      </c>
      <c r="B26" s="35"/>
      <c r="C26" s="11" t="e">
        <f>+#REF!</f>
        <v>#REF!</v>
      </c>
      <c r="D26" s="11" t="e">
        <f t="shared" si="0"/>
        <v>#REF!</v>
      </c>
      <c r="E26" s="11" t="e">
        <f t="shared" si="1"/>
        <v>#REF!</v>
      </c>
    </row>
    <row r="27" spans="1:5">
      <c r="A27" s="35" t="s">
        <v>153</v>
      </c>
      <c r="B27" s="35"/>
      <c r="C27" s="11" t="e">
        <f>+#REF!</f>
        <v>#REF!</v>
      </c>
      <c r="D27" s="11" t="e">
        <f t="shared" si="0"/>
        <v>#REF!</v>
      </c>
      <c r="E27" s="11" t="e">
        <f t="shared" si="1"/>
        <v>#REF!</v>
      </c>
    </row>
    <row r="28" spans="1:5">
      <c r="A28" s="35">
        <v>3.23</v>
      </c>
      <c r="B28" s="35"/>
      <c r="C28" s="11" t="e">
        <f>+#REF!</f>
        <v>#REF!</v>
      </c>
      <c r="D28" s="11" t="e">
        <f t="shared" si="0"/>
        <v>#REF!</v>
      </c>
      <c r="E28" s="11" t="e">
        <f t="shared" si="1"/>
        <v>#REF!</v>
      </c>
    </row>
    <row r="29" spans="1:5">
      <c r="A29" s="35" t="s">
        <v>105</v>
      </c>
      <c r="B29" s="35"/>
      <c r="C29" s="11" t="e">
        <f>+#REF!</f>
        <v>#REF!</v>
      </c>
      <c r="D29" s="11" t="e">
        <f t="shared" si="0"/>
        <v>#REF!</v>
      </c>
      <c r="E29" s="11" t="e">
        <f t="shared" si="1"/>
        <v>#REF!</v>
      </c>
    </row>
    <row r="30" spans="1:5">
      <c r="A30" s="35" t="s">
        <v>106</v>
      </c>
      <c r="B30" s="35"/>
      <c r="C30" s="11" t="e">
        <f>+#REF!</f>
        <v>#REF!</v>
      </c>
      <c r="D30" s="11" t="e">
        <f t="shared" si="0"/>
        <v>#REF!</v>
      </c>
      <c r="E30" s="11" t="e">
        <f t="shared" si="1"/>
        <v>#REF!</v>
      </c>
    </row>
    <row r="31" spans="1:5" ht="15" customHeight="1">
      <c r="A31" s="35" t="s">
        <v>107</v>
      </c>
      <c r="B31" s="35"/>
      <c r="C31" s="11" t="e">
        <f>+#REF!</f>
        <v>#REF!</v>
      </c>
      <c r="D31" s="11" t="e">
        <f t="shared" si="0"/>
        <v>#REF!</v>
      </c>
      <c r="E31" s="11" t="e">
        <f t="shared" si="1"/>
        <v>#REF!</v>
      </c>
    </row>
    <row r="32" spans="1:5">
      <c r="A32" s="35" t="s">
        <v>423</v>
      </c>
      <c r="B32" s="35"/>
      <c r="C32" s="11" t="e">
        <f>+#REF!</f>
        <v>#REF!</v>
      </c>
      <c r="D32" s="11" t="e">
        <f t="shared" si="0"/>
        <v>#REF!</v>
      </c>
      <c r="E32" s="11" t="e">
        <f t="shared" si="1"/>
        <v>#REF!</v>
      </c>
    </row>
    <row r="33" spans="1:6">
      <c r="A33" s="35">
        <v>3.3</v>
      </c>
      <c r="B33" s="35"/>
      <c r="C33" s="11" t="e">
        <f>+#REF!</f>
        <v>#REF!</v>
      </c>
      <c r="D33" s="11" t="e">
        <f t="shared" si="0"/>
        <v>#REF!</v>
      </c>
      <c r="E33" s="11" t="e">
        <f t="shared" si="1"/>
        <v>#REF!</v>
      </c>
    </row>
    <row r="34" spans="1:6">
      <c r="A34" s="35" t="s">
        <v>154</v>
      </c>
      <c r="B34" s="35"/>
      <c r="C34" s="37">
        <f>+'Emer. y compromisos'!E40</f>
        <v>0</v>
      </c>
      <c r="D34" s="11" t="str">
        <f t="shared" si="0"/>
        <v>0</v>
      </c>
      <c r="E34" s="11" t="b">
        <f t="shared" si="1"/>
        <v>0</v>
      </c>
      <c r="F34" s="3"/>
    </row>
    <row r="35" spans="1:6">
      <c r="A35" s="35" t="s">
        <v>155</v>
      </c>
      <c r="B35" s="35"/>
      <c r="C35" s="11" t="str">
        <f>+'Emer. y compromisos'!E42</f>
        <v>No declarado</v>
      </c>
      <c r="D35" s="11" t="str">
        <f t="shared" si="0"/>
        <v/>
      </c>
      <c r="E35" s="11" t="str">
        <f t="shared" si="1"/>
        <v/>
      </c>
    </row>
    <row r="36" spans="1:6">
      <c r="A36" s="35" t="s">
        <v>156</v>
      </c>
      <c r="B36" s="35"/>
      <c r="C36" s="11" t="str">
        <f>+'Emer. y compromisos'!E43</f>
        <v>No declarado</v>
      </c>
      <c r="D36" s="11" t="str">
        <f t="shared" si="0"/>
        <v/>
      </c>
      <c r="E36" s="11" t="str">
        <f t="shared" si="1"/>
        <v/>
      </c>
    </row>
    <row r="37" spans="1:6">
      <c r="A37" s="35" t="s">
        <v>157</v>
      </c>
      <c r="B37" s="35"/>
      <c r="C37" s="11" t="str">
        <f>+'Emer. y compromisos'!E44</f>
        <v>No declarado</v>
      </c>
      <c r="D37" s="11" t="str">
        <f t="shared" si="0"/>
        <v/>
      </c>
      <c r="E37" s="11" t="str">
        <f t="shared" si="1"/>
        <v/>
      </c>
    </row>
    <row r="38" spans="1:6">
      <c r="A38" s="35" t="s">
        <v>158</v>
      </c>
      <c r="B38" s="35"/>
      <c r="C38" s="11" t="str">
        <f>+'Emer. y compromisos'!E45</f>
        <v>No declarado</v>
      </c>
      <c r="D38" s="11" t="str">
        <f t="shared" si="0"/>
        <v/>
      </c>
      <c r="E38" s="11" t="str">
        <f t="shared" si="1"/>
        <v/>
      </c>
    </row>
    <row r="39" spans="1:6">
      <c r="A39" s="35" t="s">
        <v>159</v>
      </c>
      <c r="B39" s="35"/>
      <c r="C39" s="11" t="str">
        <f>+'Emer. y compromisos'!E46</f>
        <v>No declarado</v>
      </c>
      <c r="D39" s="11" t="str">
        <f t="shared" si="0"/>
        <v/>
      </c>
      <c r="E39" s="11" t="str">
        <f t="shared" si="1"/>
        <v/>
      </c>
    </row>
    <row r="40" spans="1:6">
      <c r="A40" s="35" t="s">
        <v>160</v>
      </c>
      <c r="B40" s="35"/>
      <c r="C40" s="11" t="str">
        <f>+'Emer. y compromisos'!E47</f>
        <v>No declarado</v>
      </c>
      <c r="D40" s="11" t="str">
        <f t="shared" si="0"/>
        <v/>
      </c>
      <c r="E40" s="11" t="str">
        <f t="shared" si="1"/>
        <v/>
      </c>
    </row>
    <row r="41" spans="1:6">
      <c r="A41" s="35" t="s">
        <v>161</v>
      </c>
      <c r="B41" s="35"/>
      <c r="C41" s="11" t="str">
        <f>+'Emer. y compromisos'!E48</f>
        <v>No declarado</v>
      </c>
      <c r="D41" s="11" t="str">
        <f t="shared" si="0"/>
        <v/>
      </c>
      <c r="E41" s="11" t="str">
        <f t="shared" si="1"/>
        <v/>
      </c>
    </row>
    <row r="42" spans="1:6">
      <c r="A42" s="35" t="s">
        <v>162</v>
      </c>
      <c r="B42" s="35"/>
      <c r="C42" s="11" t="str">
        <f>+'Emer. y compromisos'!E49</f>
        <v>No declarado</v>
      </c>
      <c r="D42" s="11" t="str">
        <f t="shared" si="0"/>
        <v/>
      </c>
      <c r="E42" s="11" t="str">
        <f t="shared" si="1"/>
        <v/>
      </c>
    </row>
    <row r="43" spans="1:6">
      <c r="A43" s="35" t="s">
        <v>187</v>
      </c>
      <c r="B43" s="35"/>
      <c r="C43" s="11" t="str">
        <f>+'Emer. y compromisos'!E50</f>
        <v>No declarado</v>
      </c>
      <c r="D43" s="11" t="str">
        <f t="shared" si="0"/>
        <v/>
      </c>
      <c r="E43" s="11" t="str">
        <f t="shared" si="1"/>
        <v/>
      </c>
    </row>
    <row r="44" spans="1:6">
      <c r="A44" s="35" t="s">
        <v>188</v>
      </c>
      <c r="B44" s="35"/>
      <c r="C44" s="11" t="str">
        <f>+'Emer. y compromisos'!E51</f>
        <v>No declarado</v>
      </c>
      <c r="D44" s="11" t="str">
        <f t="shared" si="0"/>
        <v/>
      </c>
      <c r="E44" s="11" t="str">
        <f t="shared" si="1"/>
        <v/>
      </c>
    </row>
    <row r="45" spans="1:6">
      <c r="A45" s="35" t="s">
        <v>189</v>
      </c>
      <c r="B45" s="35"/>
      <c r="C45" s="11" t="str">
        <f>+'Emer. y compromisos'!E52</f>
        <v>No declarado</v>
      </c>
      <c r="D45" s="11" t="str">
        <f t="shared" si="0"/>
        <v/>
      </c>
      <c r="E45" s="11" t="str">
        <f t="shared" si="1"/>
        <v/>
      </c>
    </row>
    <row r="46" spans="1:6">
      <c r="A46" s="35" t="s">
        <v>190</v>
      </c>
      <c r="B46" s="35"/>
      <c r="C46" s="11" t="str">
        <f>+'Emer. y compromisos'!E53</f>
        <v>No declarado</v>
      </c>
      <c r="D46" s="11" t="str">
        <f t="shared" si="0"/>
        <v/>
      </c>
      <c r="E46" s="11" t="str">
        <f t="shared" si="1"/>
        <v/>
      </c>
    </row>
    <row r="47" spans="1:6">
      <c r="A47" s="35" t="s">
        <v>163</v>
      </c>
      <c r="B47" s="35"/>
      <c r="C47" s="11" t="str">
        <f>+'Emer. y compromisos'!E55</f>
        <v>No declarado</v>
      </c>
      <c r="D47" s="11" t="str">
        <f t="shared" si="0"/>
        <v/>
      </c>
      <c r="E47" s="11" t="str">
        <f t="shared" si="1"/>
        <v/>
      </c>
    </row>
    <row r="48" spans="1:6">
      <c r="A48" s="35" t="s">
        <v>164</v>
      </c>
      <c r="B48" s="35"/>
      <c r="C48" s="11" t="str">
        <f>+'Emer. y compromisos'!E56</f>
        <v>No declarado</v>
      </c>
      <c r="D48" s="11" t="str">
        <f t="shared" si="0"/>
        <v/>
      </c>
      <c r="E48" s="11" t="str">
        <f t="shared" si="1"/>
        <v/>
      </c>
    </row>
    <row r="49" spans="1:5">
      <c r="A49" s="35" t="s">
        <v>165</v>
      </c>
      <c r="B49" s="35"/>
      <c r="C49" s="11" t="str">
        <f>+'Emer. y compromisos'!E57</f>
        <v>No declarado</v>
      </c>
      <c r="D49" s="11" t="str">
        <f t="shared" si="0"/>
        <v/>
      </c>
      <c r="E49" s="11" t="str">
        <f t="shared" si="1"/>
        <v/>
      </c>
    </row>
    <row r="50" spans="1:5">
      <c r="A50" s="35" t="s">
        <v>166</v>
      </c>
      <c r="B50" s="35"/>
      <c r="C50" s="11" t="str">
        <f>+'Emer. y compromisos'!E58</f>
        <v>No declarado</v>
      </c>
      <c r="D50" s="11" t="str">
        <f t="shared" si="0"/>
        <v/>
      </c>
      <c r="E50" s="11" t="str">
        <f t="shared" si="1"/>
        <v/>
      </c>
    </row>
    <row r="51" spans="1:5">
      <c r="A51" s="35" t="s">
        <v>167</v>
      </c>
      <c r="B51" s="35"/>
      <c r="C51" s="11" t="str">
        <f>+'Emer. y compromisos'!E59</f>
        <v>No declarado</v>
      </c>
      <c r="D51" s="11" t="str">
        <f t="shared" si="0"/>
        <v/>
      </c>
      <c r="E51" s="11" t="str">
        <f t="shared" si="1"/>
        <v/>
      </c>
    </row>
    <row r="52" spans="1:5">
      <c r="A52" s="35" t="s">
        <v>168</v>
      </c>
      <c r="B52" s="35"/>
      <c r="C52" s="11" t="str">
        <f>+'Emer. y compromisos'!E60</f>
        <v>No declarado</v>
      </c>
      <c r="D52" s="11" t="str">
        <f t="shared" si="0"/>
        <v/>
      </c>
      <c r="E52" s="11" t="str">
        <f t="shared" si="1"/>
        <v/>
      </c>
    </row>
    <row r="53" spans="1:5">
      <c r="A53" s="35" t="s">
        <v>169</v>
      </c>
      <c r="B53" s="35"/>
      <c r="C53" s="11" t="str">
        <f>+'Emer. y compromisos'!E61</f>
        <v>No declarado</v>
      </c>
      <c r="D53" s="11" t="str">
        <f t="shared" si="0"/>
        <v/>
      </c>
      <c r="E53" s="11" t="str">
        <f t="shared" si="1"/>
        <v/>
      </c>
    </row>
    <row r="54" spans="1:5">
      <c r="A54" s="35" t="s">
        <v>170</v>
      </c>
      <c r="B54" s="35"/>
      <c r="C54" s="11" t="str">
        <f>+'Emer. y compromisos'!E62</f>
        <v>No declarado</v>
      </c>
      <c r="D54" s="11" t="str">
        <f t="shared" si="0"/>
        <v/>
      </c>
      <c r="E54" s="11" t="str">
        <f t="shared" si="1"/>
        <v/>
      </c>
    </row>
    <row r="55" spans="1:5">
      <c r="A55" s="35" t="s">
        <v>192</v>
      </c>
      <c r="B55" s="35"/>
      <c r="C55" s="11" t="str">
        <f>+'Emer. y compromisos'!E63</f>
        <v>No declarado</v>
      </c>
      <c r="D55" s="11" t="str">
        <f t="shared" si="0"/>
        <v/>
      </c>
      <c r="E55" s="11" t="str">
        <f t="shared" si="1"/>
        <v/>
      </c>
    </row>
    <row r="56" spans="1:5">
      <c r="A56" s="35" t="s">
        <v>193</v>
      </c>
      <c r="B56" s="35"/>
      <c r="C56" s="11" t="str">
        <f>+'Emer. y compromisos'!E64</f>
        <v>No declarado</v>
      </c>
      <c r="D56" s="11" t="str">
        <f t="shared" si="0"/>
        <v/>
      </c>
      <c r="E56" s="11" t="str">
        <f t="shared" si="1"/>
        <v/>
      </c>
    </row>
    <row r="57" spans="1:5">
      <c r="A57" s="35" t="s">
        <v>194</v>
      </c>
      <c r="B57" s="35"/>
      <c r="C57" s="11" t="str">
        <f>+'Emer. y compromisos'!E65</f>
        <v>No declarado</v>
      </c>
      <c r="D57" s="11" t="str">
        <f t="shared" si="0"/>
        <v/>
      </c>
      <c r="E57" s="11" t="str">
        <f t="shared" si="1"/>
        <v/>
      </c>
    </row>
    <row r="58" spans="1:5">
      <c r="A58" s="35" t="s">
        <v>195</v>
      </c>
      <c r="B58" s="35"/>
      <c r="C58" s="11" t="str">
        <f>+'Emer. y compromisos'!E66</f>
        <v>No declarado</v>
      </c>
      <c r="D58" s="11" t="str">
        <f t="shared" si="0"/>
        <v/>
      </c>
      <c r="E58" s="11" t="str">
        <f t="shared" si="1"/>
        <v/>
      </c>
    </row>
    <row r="59" spans="1:5">
      <c r="A59" s="35" t="s">
        <v>196</v>
      </c>
      <c r="B59" s="35"/>
      <c r="C59" s="11" t="str">
        <f>+'Emer. y compromisos'!E67</f>
        <v>No declarado</v>
      </c>
      <c r="D59" s="11" t="str">
        <f t="shared" si="0"/>
        <v/>
      </c>
      <c r="E59" s="11" t="str">
        <f t="shared" si="1"/>
        <v/>
      </c>
    </row>
    <row r="60" spans="1:5">
      <c r="A60" s="35" t="s">
        <v>171</v>
      </c>
      <c r="B60" s="35"/>
      <c r="C60" s="11" t="str">
        <f>+'Emer. y compromisos'!E69</f>
        <v>No declarado</v>
      </c>
      <c r="D60" s="11" t="str">
        <f t="shared" si="0"/>
        <v/>
      </c>
      <c r="E60" s="11" t="str">
        <f t="shared" si="1"/>
        <v/>
      </c>
    </row>
    <row r="61" spans="1:5">
      <c r="A61" s="35" t="s">
        <v>172</v>
      </c>
      <c r="B61" s="35"/>
      <c r="C61" s="11" t="str">
        <f>+'Emer. y compromisos'!E70</f>
        <v>No declarado</v>
      </c>
      <c r="D61" s="11" t="str">
        <f t="shared" si="0"/>
        <v/>
      </c>
      <c r="E61" s="11" t="str">
        <f t="shared" si="1"/>
        <v/>
      </c>
    </row>
    <row r="62" spans="1:5">
      <c r="A62" s="35" t="s">
        <v>173</v>
      </c>
      <c r="B62" s="35"/>
      <c r="C62" s="11" t="str">
        <f>+'Emer. y compromisos'!E71</f>
        <v>No declarado</v>
      </c>
      <c r="D62" s="11" t="str">
        <f t="shared" si="0"/>
        <v/>
      </c>
      <c r="E62" s="11" t="str">
        <f t="shared" si="1"/>
        <v/>
      </c>
    </row>
    <row r="63" spans="1:5">
      <c r="A63" s="35" t="s">
        <v>174</v>
      </c>
      <c r="B63" s="35"/>
      <c r="C63" s="11" t="str">
        <f>+'Emer. y compromisos'!E72</f>
        <v>No declarado</v>
      </c>
      <c r="D63" s="11" t="str">
        <f t="shared" si="0"/>
        <v/>
      </c>
      <c r="E63" s="11" t="str">
        <f t="shared" si="1"/>
        <v/>
      </c>
    </row>
    <row r="64" spans="1:5">
      <c r="A64" s="35" t="s">
        <v>175</v>
      </c>
      <c r="B64" s="35"/>
      <c r="C64" s="11" t="str">
        <f>+'Emer. y compromisos'!E73</f>
        <v>No declarado</v>
      </c>
      <c r="D64" s="11" t="str">
        <f t="shared" si="0"/>
        <v/>
      </c>
      <c r="E64" s="11" t="str">
        <f t="shared" si="1"/>
        <v/>
      </c>
    </row>
    <row r="65" spans="1:5">
      <c r="A65" s="35" t="s">
        <v>176</v>
      </c>
      <c r="B65" s="35"/>
      <c r="C65" s="11" t="str">
        <f>+'Emer. y compromisos'!E74</f>
        <v>No declarado</v>
      </c>
      <c r="D65" s="11" t="str">
        <f t="shared" si="0"/>
        <v/>
      </c>
      <c r="E65" s="11" t="str">
        <f t="shared" si="1"/>
        <v/>
      </c>
    </row>
    <row r="66" spans="1:5">
      <c r="A66" s="35" t="s">
        <v>177</v>
      </c>
      <c r="B66" s="35"/>
      <c r="C66" s="11" t="str">
        <f>+'Emer. y compromisos'!E75</f>
        <v>No declarado</v>
      </c>
      <c r="D66" s="11" t="str">
        <f t="shared" si="0"/>
        <v/>
      </c>
      <c r="E66" s="11" t="str">
        <f t="shared" si="1"/>
        <v/>
      </c>
    </row>
    <row r="67" spans="1:5">
      <c r="A67" s="35" t="s">
        <v>178</v>
      </c>
      <c r="B67" s="35"/>
      <c r="C67" s="11" t="str">
        <f>+'Emer. y compromisos'!E76</f>
        <v>No declarado</v>
      </c>
      <c r="D67" s="11" t="str">
        <f t="shared" ref="D67:D130" si="2">IF(C67&lt;&gt;"No declarado", MID(C67,1,100),"")</f>
        <v/>
      </c>
      <c r="E67" s="11" t="str">
        <f t="shared" ref="E67:E130" si="3">IF(C67="No declarado", "")</f>
        <v/>
      </c>
    </row>
    <row r="68" spans="1:5">
      <c r="A68" s="35" t="s">
        <v>197</v>
      </c>
      <c r="B68" s="35"/>
      <c r="C68" s="11" t="str">
        <f>+'Emer. y compromisos'!E77</f>
        <v>No declarado</v>
      </c>
      <c r="D68" s="11" t="str">
        <f t="shared" si="2"/>
        <v/>
      </c>
      <c r="E68" s="11" t="str">
        <f t="shared" si="3"/>
        <v/>
      </c>
    </row>
    <row r="69" spans="1:5">
      <c r="A69" s="35" t="s">
        <v>198</v>
      </c>
      <c r="B69" s="35"/>
      <c r="C69" s="11" t="str">
        <f>+'Emer. y compromisos'!E78</f>
        <v>No declarado</v>
      </c>
      <c r="D69" s="11" t="str">
        <f t="shared" si="2"/>
        <v/>
      </c>
      <c r="E69" s="11" t="str">
        <f t="shared" si="3"/>
        <v/>
      </c>
    </row>
    <row r="70" spans="1:5">
      <c r="A70" s="35" t="s">
        <v>199</v>
      </c>
      <c r="B70" s="35"/>
      <c r="C70" s="11" t="str">
        <f>+'Emer. y compromisos'!E79</f>
        <v>No declarado</v>
      </c>
      <c r="D70" s="11" t="str">
        <f t="shared" si="2"/>
        <v/>
      </c>
      <c r="E70" s="11" t="str">
        <f t="shared" si="3"/>
        <v/>
      </c>
    </row>
    <row r="71" spans="1:5">
      <c r="A71" s="35" t="s">
        <v>200</v>
      </c>
      <c r="B71" s="35"/>
      <c r="C71" s="11" t="str">
        <f>+'Emer. y compromisos'!E80</f>
        <v>No declarado</v>
      </c>
      <c r="D71" s="11" t="str">
        <f t="shared" si="2"/>
        <v/>
      </c>
      <c r="E71" s="11" t="str">
        <f t="shared" si="3"/>
        <v/>
      </c>
    </row>
    <row r="72" spans="1:5">
      <c r="A72" s="35" t="s">
        <v>201</v>
      </c>
      <c r="B72" s="35"/>
      <c r="C72" s="11" t="str">
        <f>+'Emer. y compromisos'!E81</f>
        <v>No declarado</v>
      </c>
      <c r="D72" s="11" t="str">
        <f t="shared" si="2"/>
        <v/>
      </c>
      <c r="E72" s="11" t="str">
        <f t="shared" si="3"/>
        <v/>
      </c>
    </row>
    <row r="73" spans="1:5">
      <c r="A73" s="35" t="s">
        <v>179</v>
      </c>
      <c r="B73" s="35"/>
      <c r="C73" s="11" t="str">
        <f>+'Emer. y compromisos'!E83</f>
        <v>No declarado</v>
      </c>
      <c r="D73" s="11" t="str">
        <f t="shared" si="2"/>
        <v/>
      </c>
      <c r="E73" s="11" t="str">
        <f t="shared" si="3"/>
        <v/>
      </c>
    </row>
    <row r="74" spans="1:5">
      <c r="A74" s="35" t="s">
        <v>180</v>
      </c>
      <c r="B74" s="35"/>
      <c r="C74" s="11" t="str">
        <f>+'Emer. y compromisos'!E84</f>
        <v>No declarado</v>
      </c>
      <c r="D74" s="11" t="str">
        <f t="shared" si="2"/>
        <v/>
      </c>
      <c r="E74" s="11" t="str">
        <f t="shared" si="3"/>
        <v/>
      </c>
    </row>
    <row r="75" spans="1:5">
      <c r="A75" s="35" t="s">
        <v>181</v>
      </c>
      <c r="B75" s="35"/>
      <c r="C75" s="11" t="str">
        <f>+'Emer. y compromisos'!E85</f>
        <v>No declarado</v>
      </c>
      <c r="D75" s="11" t="str">
        <f t="shared" si="2"/>
        <v/>
      </c>
      <c r="E75" s="11" t="str">
        <f t="shared" si="3"/>
        <v/>
      </c>
    </row>
    <row r="76" spans="1:5">
      <c r="A76" s="35" t="s">
        <v>182</v>
      </c>
      <c r="B76" s="35"/>
      <c r="C76" s="11" t="str">
        <f>+'Emer. y compromisos'!E86</f>
        <v>No declarado</v>
      </c>
      <c r="D76" s="11" t="str">
        <f t="shared" si="2"/>
        <v/>
      </c>
      <c r="E76" s="11" t="str">
        <f t="shared" si="3"/>
        <v/>
      </c>
    </row>
    <row r="77" spans="1:5">
      <c r="A77" s="35" t="s">
        <v>183</v>
      </c>
      <c r="B77" s="35"/>
      <c r="C77" s="11" t="str">
        <f>+'Emer. y compromisos'!E87</f>
        <v>No declarado</v>
      </c>
      <c r="D77" s="11" t="str">
        <f t="shared" si="2"/>
        <v/>
      </c>
      <c r="E77" s="11" t="str">
        <f t="shared" si="3"/>
        <v/>
      </c>
    </row>
    <row r="78" spans="1:5">
      <c r="A78" s="35" t="s">
        <v>184</v>
      </c>
      <c r="B78" s="35"/>
      <c r="C78" s="11" t="str">
        <f>+'Emer. y compromisos'!E88</f>
        <v>No declarado</v>
      </c>
      <c r="D78" s="11" t="str">
        <f t="shared" si="2"/>
        <v/>
      </c>
      <c r="E78" s="11" t="str">
        <f t="shared" si="3"/>
        <v/>
      </c>
    </row>
    <row r="79" spans="1:5">
      <c r="A79" s="35" t="s">
        <v>185</v>
      </c>
      <c r="B79" s="35"/>
      <c r="C79" s="11" t="str">
        <f>+'Emer. y compromisos'!E89</f>
        <v>No declarado</v>
      </c>
      <c r="D79" s="11" t="str">
        <f t="shared" si="2"/>
        <v/>
      </c>
      <c r="E79" s="11" t="str">
        <f t="shared" si="3"/>
        <v/>
      </c>
    </row>
    <row r="80" spans="1:5">
      <c r="A80" s="35" t="s">
        <v>186</v>
      </c>
      <c r="B80" s="35"/>
      <c r="C80" s="11" t="str">
        <f>+'Emer. y compromisos'!E90</f>
        <v>No declarado</v>
      </c>
      <c r="D80" s="11" t="str">
        <f t="shared" si="2"/>
        <v/>
      </c>
      <c r="E80" s="11" t="str">
        <f t="shared" si="3"/>
        <v/>
      </c>
    </row>
    <row r="81" spans="1:5">
      <c r="A81" s="35" t="s">
        <v>202</v>
      </c>
      <c r="B81" s="35"/>
      <c r="C81" s="11" t="str">
        <f>+'Emer. y compromisos'!E91</f>
        <v>No declarado</v>
      </c>
      <c r="D81" s="11" t="str">
        <f t="shared" si="2"/>
        <v/>
      </c>
      <c r="E81" s="11" t="str">
        <f t="shared" si="3"/>
        <v/>
      </c>
    </row>
    <row r="82" spans="1:5">
      <c r="A82" s="35" t="s">
        <v>203</v>
      </c>
      <c r="B82" s="35"/>
      <c r="C82" s="11" t="str">
        <f>+'Emer. y compromisos'!E92</f>
        <v>No declarado</v>
      </c>
      <c r="D82" s="11" t="str">
        <f t="shared" si="2"/>
        <v/>
      </c>
      <c r="E82" s="11" t="str">
        <f t="shared" si="3"/>
        <v/>
      </c>
    </row>
    <row r="83" spans="1:5">
      <c r="A83" s="35" t="s">
        <v>204</v>
      </c>
      <c r="B83" s="35"/>
      <c r="C83" s="11" t="str">
        <f>+'Emer. y compromisos'!E93</f>
        <v>No declarado</v>
      </c>
      <c r="D83" s="11" t="str">
        <f t="shared" si="2"/>
        <v/>
      </c>
      <c r="E83" s="11" t="str">
        <f t="shared" si="3"/>
        <v/>
      </c>
    </row>
    <row r="84" spans="1:5">
      <c r="A84" s="35" t="s">
        <v>205</v>
      </c>
      <c r="B84" s="35"/>
      <c r="C84" s="11" t="str">
        <f>+'Emer. y compromisos'!E94</f>
        <v>No declarado</v>
      </c>
      <c r="D84" s="11" t="str">
        <f t="shared" si="2"/>
        <v/>
      </c>
      <c r="E84" s="11" t="str">
        <f t="shared" si="3"/>
        <v/>
      </c>
    </row>
    <row r="85" spans="1:5">
      <c r="A85" s="35" t="s">
        <v>206</v>
      </c>
      <c r="B85" s="35"/>
      <c r="C85" s="11" t="str">
        <f>+'Emer. y compromisos'!E95</f>
        <v>No declarado</v>
      </c>
      <c r="D85" s="11" t="str">
        <f t="shared" si="2"/>
        <v/>
      </c>
      <c r="E85" s="11" t="str">
        <f t="shared" si="3"/>
        <v/>
      </c>
    </row>
    <row r="86" spans="1:5">
      <c r="A86" s="35">
        <v>3.5</v>
      </c>
      <c r="B86" s="35"/>
      <c r="C86" s="11" t="str">
        <f>+'Emer. y compromisos'!H118</f>
        <v>No declarado</v>
      </c>
      <c r="D86" s="11" t="str">
        <f t="shared" si="2"/>
        <v/>
      </c>
      <c r="E86" s="11" t="str">
        <f t="shared" si="3"/>
        <v/>
      </c>
    </row>
    <row r="87" spans="1:5">
      <c r="A87" s="35" t="s">
        <v>108</v>
      </c>
      <c r="B87" s="35"/>
      <c r="C87" s="11" t="str">
        <f>+'Emer. y compromisos'!E97</f>
        <v>No declarado</v>
      </c>
      <c r="D87" s="11" t="str">
        <f t="shared" si="2"/>
        <v/>
      </c>
      <c r="E87" s="11" t="str">
        <f t="shared" si="3"/>
        <v/>
      </c>
    </row>
    <row r="88" spans="1:5">
      <c r="A88" s="35">
        <v>3.6</v>
      </c>
      <c r="B88" s="35"/>
      <c r="C88" s="11" t="str">
        <f>+'Emer. y compromisos'!H120</f>
        <v>No declarado</v>
      </c>
      <c r="D88" s="11" t="str">
        <f t="shared" si="2"/>
        <v/>
      </c>
      <c r="E88" s="11" t="str">
        <f t="shared" si="3"/>
        <v/>
      </c>
    </row>
    <row r="89" spans="1:5">
      <c r="A89" s="38" t="s">
        <v>208</v>
      </c>
      <c r="B89" s="38"/>
      <c r="C89" s="39" t="str">
        <f>+'Emer. y compromisos'!E100</f>
        <v>No declarado</v>
      </c>
      <c r="D89" s="11" t="str">
        <f t="shared" si="2"/>
        <v/>
      </c>
      <c r="E89" s="11" t="str">
        <f t="shared" si="3"/>
        <v/>
      </c>
    </row>
    <row r="90" spans="1:5">
      <c r="A90" s="38" t="s">
        <v>209</v>
      </c>
      <c r="B90" s="38"/>
      <c r="C90" s="39" t="str">
        <f>+'Emer. y compromisos'!E101</f>
        <v>No declarado</v>
      </c>
      <c r="D90" s="11" t="str">
        <f t="shared" si="2"/>
        <v/>
      </c>
      <c r="E90" s="11" t="str">
        <f t="shared" si="3"/>
        <v/>
      </c>
    </row>
    <row r="91" spans="1:5">
      <c r="A91" s="38" t="s">
        <v>210</v>
      </c>
      <c r="B91" s="38"/>
      <c r="C91" s="39" t="str">
        <f>+'Emer. y compromisos'!E102</f>
        <v>No declarado</v>
      </c>
      <c r="D91" s="11" t="str">
        <f t="shared" si="2"/>
        <v/>
      </c>
      <c r="E91" s="11" t="str">
        <f t="shared" si="3"/>
        <v/>
      </c>
    </row>
    <row r="92" spans="1:5">
      <c r="A92" s="38" t="s">
        <v>211</v>
      </c>
      <c r="B92" s="38"/>
      <c r="C92" s="39" t="str">
        <f>+'Emer. y compromisos'!E103</f>
        <v>No declarado</v>
      </c>
      <c r="D92" s="11" t="str">
        <f t="shared" si="2"/>
        <v/>
      </c>
      <c r="E92" s="11" t="str">
        <f t="shared" si="3"/>
        <v/>
      </c>
    </row>
    <row r="93" spans="1:5">
      <c r="A93" s="38" t="s">
        <v>212</v>
      </c>
      <c r="B93" s="38"/>
      <c r="C93" s="39" t="str">
        <f>+'Emer. y compromisos'!E104</f>
        <v>No declarado</v>
      </c>
      <c r="D93" s="11" t="str">
        <f t="shared" si="2"/>
        <v/>
      </c>
      <c r="E93" s="11" t="str">
        <f t="shared" si="3"/>
        <v/>
      </c>
    </row>
    <row r="94" spans="1:5">
      <c r="A94" s="38" t="s">
        <v>213</v>
      </c>
      <c r="B94" s="38"/>
      <c r="C94" s="39" t="str">
        <f>+'Emer. y compromisos'!E106</f>
        <v>No declarado</v>
      </c>
      <c r="D94" s="11" t="str">
        <f t="shared" si="2"/>
        <v/>
      </c>
      <c r="E94" s="11" t="str">
        <f t="shared" si="3"/>
        <v/>
      </c>
    </row>
    <row r="95" spans="1:5">
      <c r="A95" s="38" t="s">
        <v>214</v>
      </c>
      <c r="B95" s="38"/>
      <c r="C95" s="39" t="str">
        <f>+'Emer. y compromisos'!E107</f>
        <v>No declarado</v>
      </c>
      <c r="D95" s="11" t="str">
        <f t="shared" si="2"/>
        <v/>
      </c>
      <c r="E95" s="11" t="str">
        <f t="shared" si="3"/>
        <v/>
      </c>
    </row>
    <row r="96" spans="1:5">
      <c r="A96" s="38" t="s">
        <v>215</v>
      </c>
      <c r="B96" s="38"/>
      <c r="C96" s="39" t="str">
        <f>+'Emer. y compromisos'!E108</f>
        <v>No declarado</v>
      </c>
      <c r="D96" s="11" t="str">
        <f t="shared" si="2"/>
        <v/>
      </c>
      <c r="E96" s="11" t="str">
        <f t="shared" si="3"/>
        <v/>
      </c>
    </row>
    <row r="97" spans="1:5">
      <c r="A97" s="38" t="s">
        <v>216</v>
      </c>
      <c r="B97" s="38"/>
      <c r="C97" s="39" t="str">
        <f>+'Emer. y compromisos'!E109</f>
        <v>No declarado</v>
      </c>
      <c r="D97" s="11" t="str">
        <f t="shared" si="2"/>
        <v/>
      </c>
      <c r="E97" s="11" t="str">
        <f t="shared" si="3"/>
        <v/>
      </c>
    </row>
    <row r="98" spans="1:5">
      <c r="A98" s="38" t="s">
        <v>217</v>
      </c>
      <c r="B98" s="38"/>
      <c r="C98" s="39" t="str">
        <f>+'Emer. y compromisos'!E110</f>
        <v>No declarado</v>
      </c>
      <c r="D98" s="11" t="str">
        <f t="shared" si="2"/>
        <v/>
      </c>
      <c r="E98" s="11" t="str">
        <f t="shared" si="3"/>
        <v/>
      </c>
    </row>
    <row r="99" spans="1:5">
      <c r="A99" s="35" t="s">
        <v>109</v>
      </c>
      <c r="B99" s="35"/>
      <c r="C99" s="11" t="e">
        <f>+#REF!</f>
        <v>#REF!</v>
      </c>
      <c r="D99" s="11" t="e">
        <f t="shared" si="2"/>
        <v>#REF!</v>
      </c>
      <c r="E99" s="11" t="e">
        <f t="shared" si="3"/>
        <v>#REF!</v>
      </c>
    </row>
    <row r="100" spans="1:5">
      <c r="A100" s="35" t="s">
        <v>88</v>
      </c>
      <c r="B100" s="35"/>
      <c r="C100" s="11" t="e">
        <f>+#REF!</f>
        <v>#REF!</v>
      </c>
      <c r="D100" s="11" t="e">
        <f t="shared" si="2"/>
        <v>#REF!</v>
      </c>
      <c r="E100" s="11" t="e">
        <f t="shared" si="3"/>
        <v>#REF!</v>
      </c>
    </row>
    <row r="101" spans="1:5">
      <c r="A101" s="35" t="s">
        <v>218</v>
      </c>
      <c r="B101" s="35"/>
      <c r="C101" s="11" t="e">
        <f>+#REF!</f>
        <v>#REF!</v>
      </c>
      <c r="D101" s="11" t="e">
        <f t="shared" si="2"/>
        <v>#REF!</v>
      </c>
      <c r="E101" s="11" t="e">
        <f t="shared" si="3"/>
        <v>#REF!</v>
      </c>
    </row>
    <row r="102" spans="1:5">
      <c r="A102" s="35" t="s">
        <v>219</v>
      </c>
      <c r="B102" s="35"/>
      <c r="C102" s="11" t="e">
        <f>+#REF!</f>
        <v>#REF!</v>
      </c>
      <c r="D102" s="11" t="e">
        <f t="shared" si="2"/>
        <v>#REF!</v>
      </c>
      <c r="E102" s="11" t="e">
        <f t="shared" si="3"/>
        <v>#REF!</v>
      </c>
    </row>
    <row r="103" spans="1:5">
      <c r="A103" s="35" t="s">
        <v>220</v>
      </c>
      <c r="B103" s="35"/>
      <c r="C103" s="11" t="e">
        <f>+#REF!</f>
        <v>#REF!</v>
      </c>
      <c r="D103" s="11" t="e">
        <f t="shared" si="2"/>
        <v>#REF!</v>
      </c>
      <c r="E103" s="11" t="e">
        <f t="shared" si="3"/>
        <v>#REF!</v>
      </c>
    </row>
    <row r="104" spans="1:5">
      <c r="A104" s="35" t="s">
        <v>221</v>
      </c>
      <c r="B104" s="35"/>
      <c r="C104" s="11" t="e">
        <f>+#REF!</f>
        <v>#REF!</v>
      </c>
      <c r="D104" s="11" t="e">
        <f t="shared" si="2"/>
        <v>#REF!</v>
      </c>
      <c r="E104" s="11" t="e">
        <f t="shared" si="3"/>
        <v>#REF!</v>
      </c>
    </row>
    <row r="105" spans="1:5">
      <c r="A105" s="35" t="s">
        <v>222</v>
      </c>
      <c r="B105" s="35"/>
      <c r="C105" s="11" t="e">
        <f>+#REF!</f>
        <v>#REF!</v>
      </c>
      <c r="D105" s="11" t="e">
        <f t="shared" si="2"/>
        <v>#REF!</v>
      </c>
      <c r="E105" s="11" t="e">
        <f t="shared" si="3"/>
        <v>#REF!</v>
      </c>
    </row>
    <row r="106" spans="1:5">
      <c r="A106" s="35" t="s">
        <v>223</v>
      </c>
      <c r="B106" s="35"/>
      <c r="C106" s="11" t="e">
        <f>+#REF!</f>
        <v>#REF!</v>
      </c>
      <c r="D106" s="11" t="e">
        <f t="shared" si="2"/>
        <v>#REF!</v>
      </c>
      <c r="E106" s="11" t="e">
        <f t="shared" si="3"/>
        <v>#REF!</v>
      </c>
    </row>
    <row r="107" spans="1:5">
      <c r="A107" s="35" t="s">
        <v>224</v>
      </c>
      <c r="B107" s="35"/>
      <c r="C107" s="11" t="e">
        <f>+#REF!</f>
        <v>#REF!</v>
      </c>
      <c r="D107" s="11" t="e">
        <f t="shared" si="2"/>
        <v>#REF!</v>
      </c>
      <c r="E107" s="11" t="e">
        <f t="shared" si="3"/>
        <v>#REF!</v>
      </c>
    </row>
    <row r="108" spans="1:5">
      <c r="A108" s="35" t="s">
        <v>225</v>
      </c>
      <c r="B108" s="35"/>
      <c r="C108" s="11" t="e">
        <f>+#REF!</f>
        <v>#REF!</v>
      </c>
      <c r="D108" s="11" t="e">
        <f t="shared" si="2"/>
        <v>#REF!</v>
      </c>
      <c r="E108" s="11" t="e">
        <f t="shared" si="3"/>
        <v>#REF!</v>
      </c>
    </row>
    <row r="109" spans="1:5">
      <c r="A109" s="35" t="s">
        <v>226</v>
      </c>
      <c r="B109" s="35"/>
      <c r="C109" s="11" t="e">
        <f>+#REF!</f>
        <v>#REF!</v>
      </c>
      <c r="D109" s="11" t="e">
        <f t="shared" si="2"/>
        <v>#REF!</v>
      </c>
      <c r="E109" s="11" t="e">
        <f t="shared" si="3"/>
        <v>#REF!</v>
      </c>
    </row>
    <row r="110" spans="1:5">
      <c r="A110" s="35" t="s">
        <v>227</v>
      </c>
      <c r="B110" s="35"/>
      <c r="C110" s="11" t="e">
        <f>+#REF!</f>
        <v>#REF!</v>
      </c>
      <c r="D110" s="11" t="e">
        <f t="shared" si="2"/>
        <v>#REF!</v>
      </c>
      <c r="E110" s="11" t="e">
        <f t="shared" si="3"/>
        <v>#REF!</v>
      </c>
    </row>
    <row r="111" spans="1:5">
      <c r="A111" s="35" t="s">
        <v>228</v>
      </c>
      <c r="B111" s="35"/>
      <c r="C111" s="11" t="e">
        <f>+#REF!</f>
        <v>#REF!</v>
      </c>
      <c r="D111" s="11" t="e">
        <f t="shared" si="2"/>
        <v>#REF!</v>
      </c>
      <c r="E111" s="11" t="e">
        <f t="shared" si="3"/>
        <v>#REF!</v>
      </c>
    </row>
    <row r="112" spans="1:5">
      <c r="A112" s="35" t="s">
        <v>229</v>
      </c>
      <c r="B112" s="35"/>
      <c r="C112" s="11" t="e">
        <f>+#REF!</f>
        <v>#REF!</v>
      </c>
      <c r="D112" s="11" t="e">
        <f t="shared" si="2"/>
        <v>#REF!</v>
      </c>
      <c r="E112" s="11" t="e">
        <f t="shared" si="3"/>
        <v>#REF!</v>
      </c>
    </row>
    <row r="113" spans="1:5">
      <c r="A113" s="35" t="s">
        <v>230</v>
      </c>
      <c r="B113" s="35"/>
      <c r="C113" s="11" t="e">
        <f>+#REF!</f>
        <v>#REF!</v>
      </c>
      <c r="D113" s="11" t="e">
        <f t="shared" si="2"/>
        <v>#REF!</v>
      </c>
      <c r="E113" s="11" t="e">
        <f t="shared" si="3"/>
        <v>#REF!</v>
      </c>
    </row>
    <row r="114" spans="1:5">
      <c r="A114" s="35" t="s">
        <v>231</v>
      </c>
      <c r="B114" s="35"/>
      <c r="C114" s="11" t="e">
        <f>+#REF!</f>
        <v>#REF!</v>
      </c>
      <c r="D114" s="11" t="e">
        <f t="shared" si="2"/>
        <v>#REF!</v>
      </c>
      <c r="E114" s="11" t="e">
        <f t="shared" si="3"/>
        <v>#REF!</v>
      </c>
    </row>
    <row r="115" spans="1:5">
      <c r="A115" s="35" t="s">
        <v>232</v>
      </c>
      <c r="B115" s="35"/>
      <c r="C115" s="11" t="e">
        <f>+#REF!</f>
        <v>#REF!</v>
      </c>
      <c r="D115" s="11" t="e">
        <f t="shared" si="2"/>
        <v>#REF!</v>
      </c>
      <c r="E115" s="11" t="e">
        <f t="shared" si="3"/>
        <v>#REF!</v>
      </c>
    </row>
    <row r="116" spans="1:5">
      <c r="A116" s="35" t="s">
        <v>233</v>
      </c>
      <c r="B116" s="35"/>
      <c r="C116" s="11" t="e">
        <f>+#REF!</f>
        <v>#REF!</v>
      </c>
      <c r="D116" s="11" t="e">
        <f t="shared" si="2"/>
        <v>#REF!</v>
      </c>
      <c r="E116" s="11" t="e">
        <f t="shared" si="3"/>
        <v>#REF!</v>
      </c>
    </row>
    <row r="117" spans="1:5">
      <c r="A117" s="35" t="s">
        <v>234</v>
      </c>
      <c r="B117" s="35"/>
      <c r="C117" s="11" t="e">
        <f>+#REF!</f>
        <v>#REF!</v>
      </c>
      <c r="D117" s="11" t="e">
        <f t="shared" si="2"/>
        <v>#REF!</v>
      </c>
      <c r="E117" s="11" t="e">
        <f t="shared" si="3"/>
        <v>#REF!</v>
      </c>
    </row>
    <row r="118" spans="1:5">
      <c r="A118" s="35" t="s">
        <v>235</v>
      </c>
      <c r="B118" s="35"/>
      <c r="C118" s="11" t="e">
        <f>+#REF!</f>
        <v>#REF!</v>
      </c>
      <c r="D118" s="11" t="e">
        <f t="shared" si="2"/>
        <v>#REF!</v>
      </c>
      <c r="E118" s="11" t="e">
        <f t="shared" si="3"/>
        <v>#REF!</v>
      </c>
    </row>
    <row r="119" spans="1:5">
      <c r="A119" s="35" t="s">
        <v>236</v>
      </c>
      <c r="B119" s="35"/>
      <c r="C119" s="11" t="e">
        <f>+#REF!</f>
        <v>#REF!</v>
      </c>
      <c r="D119" s="11" t="e">
        <f t="shared" si="2"/>
        <v>#REF!</v>
      </c>
      <c r="E119" s="11" t="e">
        <f t="shared" si="3"/>
        <v>#REF!</v>
      </c>
    </row>
    <row r="120" spans="1:5">
      <c r="A120" s="35" t="s">
        <v>237</v>
      </c>
      <c r="B120" s="35"/>
      <c r="C120" s="11" t="e">
        <f>+#REF!</f>
        <v>#REF!</v>
      </c>
      <c r="D120" s="11" t="e">
        <f t="shared" si="2"/>
        <v>#REF!</v>
      </c>
      <c r="E120" s="11" t="e">
        <f t="shared" si="3"/>
        <v>#REF!</v>
      </c>
    </row>
    <row r="121" spans="1:5">
      <c r="A121" s="35" t="s">
        <v>238</v>
      </c>
      <c r="B121" s="35"/>
      <c r="C121" s="11" t="e">
        <f>+#REF!</f>
        <v>#REF!</v>
      </c>
      <c r="D121" s="11" t="e">
        <f t="shared" si="2"/>
        <v>#REF!</v>
      </c>
      <c r="E121" s="11" t="e">
        <f t="shared" si="3"/>
        <v>#REF!</v>
      </c>
    </row>
    <row r="122" spans="1:5">
      <c r="A122" s="35" t="s">
        <v>239</v>
      </c>
      <c r="B122" s="35"/>
      <c r="C122" s="11" t="e">
        <f>+#REF!</f>
        <v>#REF!</v>
      </c>
      <c r="D122" s="11" t="e">
        <f t="shared" si="2"/>
        <v>#REF!</v>
      </c>
      <c r="E122" s="11" t="e">
        <f t="shared" si="3"/>
        <v>#REF!</v>
      </c>
    </row>
    <row r="123" spans="1:5">
      <c r="A123" s="35" t="s">
        <v>240</v>
      </c>
      <c r="B123" s="35"/>
      <c r="C123" s="11" t="e">
        <f>+#REF!</f>
        <v>#REF!</v>
      </c>
      <c r="D123" s="11" t="e">
        <f t="shared" si="2"/>
        <v>#REF!</v>
      </c>
      <c r="E123" s="11" t="e">
        <f t="shared" si="3"/>
        <v>#REF!</v>
      </c>
    </row>
    <row r="124" spans="1:5">
      <c r="A124" s="35" t="s">
        <v>241</v>
      </c>
      <c r="B124" s="35"/>
      <c r="C124" s="11" t="e">
        <f>+#REF!</f>
        <v>#REF!</v>
      </c>
      <c r="D124" s="11" t="e">
        <f t="shared" si="2"/>
        <v>#REF!</v>
      </c>
      <c r="E124" s="11" t="e">
        <f t="shared" si="3"/>
        <v>#REF!</v>
      </c>
    </row>
    <row r="125" spans="1:5">
      <c r="A125" s="35" t="s">
        <v>242</v>
      </c>
      <c r="B125" s="35"/>
      <c r="C125" s="11" t="e">
        <f>+#REF!</f>
        <v>#REF!</v>
      </c>
      <c r="D125" s="11" t="e">
        <f t="shared" si="2"/>
        <v>#REF!</v>
      </c>
      <c r="E125" s="11" t="e">
        <f t="shared" si="3"/>
        <v>#REF!</v>
      </c>
    </row>
    <row r="126" spans="1:5">
      <c r="A126" s="35" t="s">
        <v>243</v>
      </c>
      <c r="B126" s="35"/>
      <c r="C126" s="11" t="e">
        <f>+#REF!</f>
        <v>#REF!</v>
      </c>
      <c r="D126" s="11" t="e">
        <f t="shared" si="2"/>
        <v>#REF!</v>
      </c>
      <c r="E126" s="11" t="e">
        <f t="shared" si="3"/>
        <v>#REF!</v>
      </c>
    </row>
    <row r="127" spans="1:5">
      <c r="A127" s="35" t="s">
        <v>244</v>
      </c>
      <c r="B127" s="35"/>
      <c r="C127" s="11" t="e">
        <f>+#REF!</f>
        <v>#REF!</v>
      </c>
      <c r="D127" s="11" t="e">
        <f t="shared" si="2"/>
        <v>#REF!</v>
      </c>
      <c r="E127" s="11" t="e">
        <f t="shared" si="3"/>
        <v>#REF!</v>
      </c>
    </row>
    <row r="128" spans="1:5">
      <c r="A128" s="35" t="s">
        <v>245</v>
      </c>
      <c r="B128" s="35"/>
      <c r="C128" s="11" t="e">
        <f>+#REF!</f>
        <v>#REF!</v>
      </c>
      <c r="D128" s="11" t="e">
        <f t="shared" si="2"/>
        <v>#REF!</v>
      </c>
      <c r="E128" s="11" t="e">
        <f t="shared" si="3"/>
        <v>#REF!</v>
      </c>
    </row>
    <row r="129" spans="1:5">
      <c r="A129" s="35" t="s">
        <v>246</v>
      </c>
      <c r="B129" s="35"/>
      <c r="C129" s="11" t="e">
        <f>+#REF!</f>
        <v>#REF!</v>
      </c>
      <c r="D129" s="11" t="e">
        <f t="shared" si="2"/>
        <v>#REF!</v>
      </c>
      <c r="E129" s="11" t="e">
        <f t="shared" si="3"/>
        <v>#REF!</v>
      </c>
    </row>
    <row r="130" spans="1:5">
      <c r="A130" s="35" t="s">
        <v>247</v>
      </c>
      <c r="B130" s="35"/>
      <c r="C130" s="11" t="e">
        <f>+#REF!</f>
        <v>#REF!</v>
      </c>
      <c r="D130" s="11" t="e">
        <f t="shared" si="2"/>
        <v>#REF!</v>
      </c>
      <c r="E130" s="11" t="e">
        <f t="shared" si="3"/>
        <v>#REF!</v>
      </c>
    </row>
    <row r="131" spans="1:5">
      <c r="A131" s="35" t="s">
        <v>248</v>
      </c>
      <c r="B131" s="35"/>
      <c r="C131" s="11" t="e">
        <f>+#REF!</f>
        <v>#REF!</v>
      </c>
      <c r="D131" s="11" t="e">
        <f t="shared" ref="D131:D194" si="4">IF(C131&lt;&gt;"No declarado", MID(C131,1,100),"")</f>
        <v>#REF!</v>
      </c>
      <c r="E131" s="11" t="e">
        <f t="shared" ref="E131:E194" si="5">IF(C131="No declarado", "")</f>
        <v>#REF!</v>
      </c>
    </row>
    <row r="132" spans="1:5">
      <c r="A132" s="35" t="s">
        <v>249</v>
      </c>
      <c r="B132" s="35"/>
      <c r="C132" s="11" t="e">
        <f>+#REF!</f>
        <v>#REF!</v>
      </c>
      <c r="D132" s="11" t="e">
        <f t="shared" si="4"/>
        <v>#REF!</v>
      </c>
      <c r="E132" s="11" t="e">
        <f t="shared" si="5"/>
        <v>#REF!</v>
      </c>
    </row>
    <row r="133" spans="1:5">
      <c r="A133" s="35" t="s">
        <v>250</v>
      </c>
      <c r="B133" s="35"/>
      <c r="C133" s="11" t="e">
        <f>+#REF!</f>
        <v>#REF!</v>
      </c>
      <c r="D133" s="11" t="e">
        <f t="shared" si="4"/>
        <v>#REF!</v>
      </c>
      <c r="E133" s="11" t="e">
        <f t="shared" si="5"/>
        <v>#REF!</v>
      </c>
    </row>
    <row r="134" spans="1:5">
      <c r="A134" s="35" t="s">
        <v>251</v>
      </c>
      <c r="B134" s="35"/>
      <c r="C134" s="11" t="e">
        <f>+#REF!</f>
        <v>#REF!</v>
      </c>
      <c r="D134" s="11" t="e">
        <f t="shared" si="4"/>
        <v>#REF!</v>
      </c>
      <c r="E134" s="11" t="e">
        <f t="shared" si="5"/>
        <v>#REF!</v>
      </c>
    </row>
    <row r="135" spans="1:5">
      <c r="A135" s="35" t="s">
        <v>252</v>
      </c>
      <c r="B135" s="35"/>
      <c r="C135" s="11" t="e">
        <f>+#REF!</f>
        <v>#REF!</v>
      </c>
      <c r="D135" s="11" t="e">
        <f t="shared" si="4"/>
        <v>#REF!</v>
      </c>
      <c r="E135" s="11" t="e">
        <f t="shared" si="5"/>
        <v>#REF!</v>
      </c>
    </row>
    <row r="136" spans="1:5">
      <c r="A136" s="35" t="s">
        <v>253</v>
      </c>
      <c r="B136" s="35"/>
      <c r="C136" s="11" t="e">
        <f>+#REF!</f>
        <v>#REF!</v>
      </c>
      <c r="D136" s="11" t="e">
        <f t="shared" si="4"/>
        <v>#REF!</v>
      </c>
      <c r="E136" s="11" t="e">
        <f t="shared" si="5"/>
        <v>#REF!</v>
      </c>
    </row>
    <row r="137" spans="1:5">
      <c r="A137" s="35" t="s">
        <v>254</v>
      </c>
      <c r="B137" s="35"/>
      <c r="C137" s="11" t="e">
        <f>+#REF!</f>
        <v>#REF!</v>
      </c>
      <c r="D137" s="11" t="e">
        <f t="shared" si="4"/>
        <v>#REF!</v>
      </c>
      <c r="E137" s="11" t="e">
        <f t="shared" si="5"/>
        <v>#REF!</v>
      </c>
    </row>
    <row r="138" spans="1:5">
      <c r="A138" s="35" t="s">
        <v>255</v>
      </c>
      <c r="B138" s="35"/>
      <c r="C138" s="11" t="e">
        <f>+#REF!</f>
        <v>#REF!</v>
      </c>
      <c r="D138" s="11" t="e">
        <f t="shared" si="4"/>
        <v>#REF!</v>
      </c>
      <c r="E138" s="11" t="e">
        <f t="shared" si="5"/>
        <v>#REF!</v>
      </c>
    </row>
    <row r="139" spans="1:5">
      <c r="A139" s="35" t="s">
        <v>256</v>
      </c>
      <c r="B139" s="35"/>
      <c r="C139" s="11" t="e">
        <f>+#REF!</f>
        <v>#REF!</v>
      </c>
      <c r="D139" s="11" t="e">
        <f t="shared" si="4"/>
        <v>#REF!</v>
      </c>
      <c r="E139" s="11" t="e">
        <f t="shared" si="5"/>
        <v>#REF!</v>
      </c>
    </row>
    <row r="140" spans="1:5">
      <c r="A140" s="35" t="s">
        <v>257</v>
      </c>
      <c r="B140" s="35"/>
      <c r="C140" s="11" t="e">
        <f>+#REF!</f>
        <v>#REF!</v>
      </c>
      <c r="D140" s="11" t="e">
        <f t="shared" si="4"/>
        <v>#REF!</v>
      </c>
      <c r="E140" s="11" t="e">
        <f t="shared" si="5"/>
        <v>#REF!</v>
      </c>
    </row>
    <row r="141" spans="1:5">
      <c r="A141" s="35" t="s">
        <v>258</v>
      </c>
      <c r="B141" s="35"/>
      <c r="C141" s="11" t="e">
        <f>+#REF!</f>
        <v>#REF!</v>
      </c>
      <c r="D141" s="11" t="e">
        <f t="shared" si="4"/>
        <v>#REF!</v>
      </c>
      <c r="E141" s="11" t="e">
        <f t="shared" si="5"/>
        <v>#REF!</v>
      </c>
    </row>
    <row r="142" spans="1:5">
      <c r="A142" s="35" t="s">
        <v>259</v>
      </c>
      <c r="B142" s="35"/>
      <c r="C142" s="11" t="e">
        <f>+#REF!</f>
        <v>#REF!</v>
      </c>
      <c r="D142" s="11" t="e">
        <f t="shared" si="4"/>
        <v>#REF!</v>
      </c>
      <c r="E142" s="11" t="e">
        <f t="shared" si="5"/>
        <v>#REF!</v>
      </c>
    </row>
    <row r="143" spans="1:5">
      <c r="A143" s="35" t="s">
        <v>260</v>
      </c>
      <c r="B143" s="35"/>
      <c r="C143" s="11" t="e">
        <f>+#REF!</f>
        <v>#REF!</v>
      </c>
      <c r="D143" s="11" t="e">
        <f t="shared" si="4"/>
        <v>#REF!</v>
      </c>
      <c r="E143" s="11" t="e">
        <f t="shared" si="5"/>
        <v>#REF!</v>
      </c>
    </row>
    <row r="144" spans="1:5">
      <c r="A144" s="35" t="s">
        <v>261</v>
      </c>
      <c r="B144" s="35"/>
      <c r="C144" s="11" t="e">
        <f>+#REF!</f>
        <v>#REF!</v>
      </c>
      <c r="D144" s="11" t="e">
        <f t="shared" si="4"/>
        <v>#REF!</v>
      </c>
      <c r="E144" s="11" t="e">
        <f t="shared" si="5"/>
        <v>#REF!</v>
      </c>
    </row>
    <row r="145" spans="1:5">
      <c r="A145" s="35" t="s">
        <v>262</v>
      </c>
      <c r="B145" s="35"/>
      <c r="C145" s="11" t="e">
        <f>+#REF!</f>
        <v>#REF!</v>
      </c>
      <c r="D145" s="11" t="e">
        <f t="shared" si="4"/>
        <v>#REF!</v>
      </c>
      <c r="E145" s="11" t="e">
        <f t="shared" si="5"/>
        <v>#REF!</v>
      </c>
    </row>
    <row r="146" spans="1:5">
      <c r="A146" s="35" t="s">
        <v>263</v>
      </c>
      <c r="B146" s="35"/>
      <c r="C146" s="11" t="e">
        <f>+#REF!</f>
        <v>#REF!</v>
      </c>
      <c r="D146" s="11" t="e">
        <f t="shared" si="4"/>
        <v>#REF!</v>
      </c>
      <c r="E146" s="11" t="e">
        <f t="shared" si="5"/>
        <v>#REF!</v>
      </c>
    </row>
    <row r="147" spans="1:5">
      <c r="A147" s="35" t="s">
        <v>264</v>
      </c>
      <c r="B147" s="35"/>
      <c r="C147" s="11" t="e">
        <f>+#REF!</f>
        <v>#REF!</v>
      </c>
      <c r="D147" s="11" t="e">
        <f t="shared" si="4"/>
        <v>#REF!</v>
      </c>
      <c r="E147" s="11" t="e">
        <f t="shared" si="5"/>
        <v>#REF!</v>
      </c>
    </row>
    <row r="148" spans="1:5">
      <c r="A148" s="35" t="s">
        <v>265</v>
      </c>
      <c r="B148" s="35"/>
      <c r="C148" s="11" t="e">
        <f>+#REF!</f>
        <v>#REF!</v>
      </c>
      <c r="D148" s="11" t="e">
        <f t="shared" si="4"/>
        <v>#REF!</v>
      </c>
      <c r="E148" s="11" t="e">
        <f t="shared" si="5"/>
        <v>#REF!</v>
      </c>
    </row>
    <row r="149" spans="1:5">
      <c r="A149" s="35" t="s">
        <v>89</v>
      </c>
      <c r="B149" s="35"/>
      <c r="C149" s="11" t="e">
        <f>+#REF!</f>
        <v>#REF!</v>
      </c>
      <c r="D149" s="11" t="e">
        <f t="shared" si="4"/>
        <v>#REF!</v>
      </c>
      <c r="E149" s="11" t="e">
        <f t="shared" si="5"/>
        <v>#REF!</v>
      </c>
    </row>
    <row r="150" spans="1:5">
      <c r="A150" s="35" t="s">
        <v>494</v>
      </c>
      <c r="B150" s="35"/>
      <c r="C150" s="11" t="e">
        <f>+#REF!</f>
        <v>#REF!</v>
      </c>
      <c r="D150" s="11" t="e">
        <f t="shared" si="4"/>
        <v>#REF!</v>
      </c>
      <c r="E150" s="11" t="e">
        <f t="shared" si="5"/>
        <v>#REF!</v>
      </c>
    </row>
    <row r="151" spans="1:5">
      <c r="A151" s="35" t="s">
        <v>495</v>
      </c>
      <c r="B151" s="35"/>
      <c r="C151" s="11" t="e">
        <f>+#REF!</f>
        <v>#REF!</v>
      </c>
      <c r="D151" s="11" t="e">
        <f t="shared" si="4"/>
        <v>#REF!</v>
      </c>
      <c r="E151" s="11" t="e">
        <f t="shared" si="5"/>
        <v>#REF!</v>
      </c>
    </row>
    <row r="152" spans="1:5">
      <c r="A152" s="35" t="s">
        <v>496</v>
      </c>
      <c r="B152" s="35"/>
      <c r="C152" s="11" t="e">
        <f>+#REF!</f>
        <v>#REF!</v>
      </c>
      <c r="D152" s="11" t="e">
        <f t="shared" si="4"/>
        <v>#REF!</v>
      </c>
      <c r="E152" s="11" t="e">
        <f t="shared" si="5"/>
        <v>#REF!</v>
      </c>
    </row>
    <row r="153" spans="1:5">
      <c r="A153" s="35" t="s">
        <v>497</v>
      </c>
      <c r="B153" s="35"/>
      <c r="C153" s="11" t="e">
        <f>+#REF!</f>
        <v>#REF!</v>
      </c>
      <c r="D153" s="11" t="e">
        <f t="shared" si="4"/>
        <v>#REF!</v>
      </c>
      <c r="E153" s="11" t="e">
        <f t="shared" si="5"/>
        <v>#REF!</v>
      </c>
    </row>
    <row r="154" spans="1:5">
      <c r="A154" s="35" t="s">
        <v>498</v>
      </c>
      <c r="B154" s="35"/>
      <c r="C154" s="11" t="e">
        <f>+#REF!</f>
        <v>#REF!</v>
      </c>
      <c r="D154" s="11" t="e">
        <f t="shared" si="4"/>
        <v>#REF!</v>
      </c>
      <c r="E154" s="11" t="e">
        <f t="shared" si="5"/>
        <v>#REF!</v>
      </c>
    </row>
    <row r="155" spans="1:5">
      <c r="A155" s="35" t="s">
        <v>499</v>
      </c>
      <c r="B155" s="35"/>
      <c r="C155" s="11" t="e">
        <f>+#REF!</f>
        <v>#REF!</v>
      </c>
      <c r="D155" s="11" t="e">
        <f t="shared" si="4"/>
        <v>#REF!</v>
      </c>
      <c r="E155" s="11" t="e">
        <f t="shared" si="5"/>
        <v>#REF!</v>
      </c>
    </row>
    <row r="156" spans="1:5">
      <c r="A156" s="35" t="s">
        <v>500</v>
      </c>
      <c r="B156" s="35"/>
      <c r="C156" s="11" t="e">
        <f>+#REF!</f>
        <v>#REF!</v>
      </c>
      <c r="D156" s="11" t="e">
        <f t="shared" si="4"/>
        <v>#REF!</v>
      </c>
      <c r="E156" s="11" t="e">
        <f t="shared" si="5"/>
        <v>#REF!</v>
      </c>
    </row>
    <row r="157" spans="1:5">
      <c r="A157" s="35" t="s">
        <v>510</v>
      </c>
      <c r="B157" s="35"/>
      <c r="C157" s="11" t="e">
        <f>+#REF!</f>
        <v>#REF!</v>
      </c>
      <c r="D157" s="11" t="e">
        <f t="shared" si="4"/>
        <v>#REF!</v>
      </c>
      <c r="E157" s="11" t="e">
        <f t="shared" si="5"/>
        <v>#REF!</v>
      </c>
    </row>
    <row r="158" spans="1:5">
      <c r="A158" s="35" t="s">
        <v>440</v>
      </c>
      <c r="B158" s="35"/>
      <c r="C158" s="11" t="e">
        <f>+#REF!</f>
        <v>#REF!</v>
      </c>
      <c r="D158" s="11" t="e">
        <f t="shared" si="4"/>
        <v>#REF!</v>
      </c>
      <c r="E158" s="11" t="e">
        <f t="shared" si="5"/>
        <v>#REF!</v>
      </c>
    </row>
    <row r="159" spans="1:5">
      <c r="A159" s="35" t="s">
        <v>441</v>
      </c>
      <c r="B159" s="35"/>
      <c r="C159" s="11" t="e">
        <f>+#REF!</f>
        <v>#REF!</v>
      </c>
      <c r="D159" s="11" t="e">
        <f t="shared" si="4"/>
        <v>#REF!</v>
      </c>
      <c r="E159" s="11" t="e">
        <f t="shared" si="5"/>
        <v>#REF!</v>
      </c>
    </row>
    <row r="160" spans="1:5">
      <c r="A160" s="35" t="s">
        <v>442</v>
      </c>
      <c r="B160" s="35"/>
      <c r="C160" s="11" t="e">
        <f>+#REF!</f>
        <v>#REF!</v>
      </c>
      <c r="D160" s="11" t="e">
        <f t="shared" si="4"/>
        <v>#REF!</v>
      </c>
      <c r="E160" s="11" t="e">
        <f t="shared" si="5"/>
        <v>#REF!</v>
      </c>
    </row>
    <row r="161" spans="1:5">
      <c r="A161" s="35" t="s">
        <v>443</v>
      </c>
      <c r="B161" s="35"/>
      <c r="C161" s="11" t="e">
        <f>+#REF!</f>
        <v>#REF!</v>
      </c>
      <c r="D161" s="11" t="e">
        <f t="shared" si="4"/>
        <v>#REF!</v>
      </c>
      <c r="E161" s="11" t="e">
        <f t="shared" si="5"/>
        <v>#REF!</v>
      </c>
    </row>
    <row r="162" spans="1:5">
      <c r="A162" s="35" t="s">
        <v>444</v>
      </c>
      <c r="B162" s="35"/>
      <c r="C162" s="11" t="e">
        <f>+#REF!</f>
        <v>#REF!</v>
      </c>
      <c r="D162" s="11" t="e">
        <f t="shared" si="4"/>
        <v>#REF!</v>
      </c>
      <c r="E162" s="11" t="e">
        <f t="shared" si="5"/>
        <v>#REF!</v>
      </c>
    </row>
    <row r="163" spans="1:5">
      <c r="A163" s="35" t="s">
        <v>445</v>
      </c>
      <c r="B163" s="35"/>
      <c r="C163" s="11" t="e">
        <f>+#REF!</f>
        <v>#REF!</v>
      </c>
      <c r="D163" s="11" t="e">
        <f t="shared" si="4"/>
        <v>#REF!</v>
      </c>
      <c r="E163" s="11" t="e">
        <f t="shared" si="5"/>
        <v>#REF!</v>
      </c>
    </row>
    <row r="164" spans="1:5">
      <c r="A164" s="35" t="s">
        <v>446</v>
      </c>
      <c r="B164" s="35"/>
      <c r="C164" s="11" t="e">
        <f>+#REF!</f>
        <v>#REF!</v>
      </c>
      <c r="D164" s="11" t="e">
        <f t="shared" si="4"/>
        <v>#REF!</v>
      </c>
      <c r="E164" s="11" t="e">
        <f t="shared" si="5"/>
        <v>#REF!</v>
      </c>
    </row>
    <row r="165" spans="1:5">
      <c r="A165" s="35" t="s">
        <v>447</v>
      </c>
      <c r="B165" s="35"/>
      <c r="C165" s="11" t="e">
        <f>+#REF!</f>
        <v>#REF!</v>
      </c>
      <c r="D165" s="11" t="e">
        <f t="shared" si="4"/>
        <v>#REF!</v>
      </c>
      <c r="E165" s="11" t="e">
        <f t="shared" si="5"/>
        <v>#REF!</v>
      </c>
    </row>
    <row r="166" spans="1:5">
      <c r="A166" s="35" t="s">
        <v>448</v>
      </c>
      <c r="B166" s="35"/>
      <c r="C166" s="11" t="e">
        <f>+#REF!</f>
        <v>#REF!</v>
      </c>
      <c r="D166" s="11" t="e">
        <f t="shared" si="4"/>
        <v>#REF!</v>
      </c>
      <c r="E166" s="11" t="e">
        <f t="shared" si="5"/>
        <v>#REF!</v>
      </c>
    </row>
    <row r="167" spans="1:5">
      <c r="A167" s="35" t="s">
        <v>449</v>
      </c>
      <c r="B167" s="35"/>
      <c r="C167" s="11" t="e">
        <f>+#REF!</f>
        <v>#REF!</v>
      </c>
      <c r="D167" s="11" t="e">
        <f t="shared" si="4"/>
        <v>#REF!</v>
      </c>
      <c r="E167" s="11" t="e">
        <f t="shared" si="5"/>
        <v>#REF!</v>
      </c>
    </row>
    <row r="168" spans="1:5">
      <c r="A168" s="35" t="s">
        <v>450</v>
      </c>
      <c r="B168" s="35"/>
      <c r="C168" s="11" t="e">
        <f>+#REF!</f>
        <v>#REF!</v>
      </c>
      <c r="D168" s="11" t="e">
        <f t="shared" si="4"/>
        <v>#REF!</v>
      </c>
      <c r="E168" s="11" t="e">
        <f t="shared" si="5"/>
        <v>#REF!</v>
      </c>
    </row>
    <row r="169" spans="1:5">
      <c r="A169" s="35" t="s">
        <v>451</v>
      </c>
      <c r="B169" s="35"/>
      <c r="C169" s="11" t="e">
        <f>+#REF!</f>
        <v>#REF!</v>
      </c>
      <c r="D169" s="11" t="e">
        <f t="shared" si="4"/>
        <v>#REF!</v>
      </c>
      <c r="E169" s="11" t="e">
        <f t="shared" si="5"/>
        <v>#REF!</v>
      </c>
    </row>
    <row r="170" spans="1:5">
      <c r="A170" s="35" t="s">
        <v>452</v>
      </c>
      <c r="B170" s="35"/>
      <c r="C170" s="11" t="e">
        <f>+#REF!</f>
        <v>#REF!</v>
      </c>
      <c r="D170" s="11" t="e">
        <f t="shared" si="4"/>
        <v>#REF!</v>
      </c>
      <c r="E170" s="11" t="e">
        <f t="shared" si="5"/>
        <v>#REF!</v>
      </c>
    </row>
    <row r="171" spans="1:5">
      <c r="A171" s="35" t="s">
        <v>453</v>
      </c>
      <c r="B171" s="35"/>
      <c r="C171" s="11" t="e">
        <f>+#REF!</f>
        <v>#REF!</v>
      </c>
      <c r="D171" s="11" t="e">
        <f t="shared" si="4"/>
        <v>#REF!</v>
      </c>
      <c r="E171" s="11" t="e">
        <f t="shared" si="5"/>
        <v>#REF!</v>
      </c>
    </row>
    <row r="172" spans="1:5">
      <c r="A172" s="35" t="s">
        <v>454</v>
      </c>
      <c r="B172" s="35"/>
      <c r="C172" s="11" t="e">
        <f>+#REF!</f>
        <v>#REF!</v>
      </c>
      <c r="D172" s="11" t="e">
        <f t="shared" si="4"/>
        <v>#REF!</v>
      </c>
      <c r="E172" s="11" t="e">
        <f t="shared" si="5"/>
        <v>#REF!</v>
      </c>
    </row>
    <row r="173" spans="1:5">
      <c r="A173" s="35" t="s">
        <v>455</v>
      </c>
      <c r="B173" s="35"/>
      <c r="C173" s="11" t="e">
        <f>+#REF!</f>
        <v>#REF!</v>
      </c>
      <c r="D173" s="11" t="e">
        <f t="shared" si="4"/>
        <v>#REF!</v>
      </c>
      <c r="E173" s="11" t="e">
        <f t="shared" si="5"/>
        <v>#REF!</v>
      </c>
    </row>
    <row r="174" spans="1:5">
      <c r="A174" s="35" t="s">
        <v>456</v>
      </c>
      <c r="B174" s="35"/>
      <c r="C174" s="11" t="e">
        <f>+#REF!</f>
        <v>#REF!</v>
      </c>
      <c r="D174" s="11" t="e">
        <f t="shared" si="4"/>
        <v>#REF!</v>
      </c>
      <c r="E174" s="11" t="e">
        <f t="shared" si="5"/>
        <v>#REF!</v>
      </c>
    </row>
    <row r="175" spans="1:5">
      <c r="A175" s="35" t="s">
        <v>457</v>
      </c>
      <c r="B175" s="35"/>
      <c r="C175" s="11" t="e">
        <f>+#REF!</f>
        <v>#REF!</v>
      </c>
      <c r="D175" s="11" t="e">
        <f t="shared" si="4"/>
        <v>#REF!</v>
      </c>
      <c r="E175" s="11" t="e">
        <f t="shared" si="5"/>
        <v>#REF!</v>
      </c>
    </row>
    <row r="176" spans="1:5">
      <c r="A176" s="35" t="s">
        <v>458</v>
      </c>
      <c r="B176" s="35"/>
      <c r="C176" s="11" t="e">
        <f>+#REF!</f>
        <v>#REF!</v>
      </c>
      <c r="D176" s="11" t="e">
        <f t="shared" si="4"/>
        <v>#REF!</v>
      </c>
      <c r="E176" s="11" t="e">
        <f t="shared" si="5"/>
        <v>#REF!</v>
      </c>
    </row>
    <row r="177" spans="1:7">
      <c r="A177" s="35" t="s">
        <v>459</v>
      </c>
      <c r="B177" s="35"/>
      <c r="C177" s="11" t="e">
        <f>+#REF!</f>
        <v>#REF!</v>
      </c>
      <c r="D177" s="11" t="e">
        <f t="shared" si="4"/>
        <v>#REF!</v>
      </c>
      <c r="E177" s="11" t="e">
        <f t="shared" si="5"/>
        <v>#REF!</v>
      </c>
    </row>
    <row r="178" spans="1:7">
      <c r="A178" s="35" t="s">
        <v>460</v>
      </c>
      <c r="B178" s="35"/>
      <c r="C178" s="11" t="e">
        <f>+#REF!</f>
        <v>#REF!</v>
      </c>
      <c r="D178" s="11" t="e">
        <f t="shared" si="4"/>
        <v>#REF!</v>
      </c>
      <c r="E178" s="11" t="e">
        <f t="shared" si="5"/>
        <v>#REF!</v>
      </c>
    </row>
    <row r="179" spans="1:7">
      <c r="A179" s="35" t="s">
        <v>461</v>
      </c>
      <c r="B179" s="35"/>
      <c r="C179" s="11" t="e">
        <f>+#REF!</f>
        <v>#REF!</v>
      </c>
      <c r="D179" s="11" t="e">
        <f t="shared" si="4"/>
        <v>#REF!</v>
      </c>
      <c r="E179" s="11" t="e">
        <f t="shared" si="5"/>
        <v>#REF!</v>
      </c>
    </row>
    <row r="180" spans="1:7">
      <c r="A180" s="35" t="s">
        <v>462</v>
      </c>
      <c r="B180" s="35"/>
      <c r="C180" s="11" t="e">
        <f>+#REF!</f>
        <v>#REF!</v>
      </c>
      <c r="D180" s="11" t="e">
        <f t="shared" si="4"/>
        <v>#REF!</v>
      </c>
      <c r="E180" s="11" t="e">
        <f t="shared" si="5"/>
        <v>#REF!</v>
      </c>
    </row>
    <row r="181" spans="1:7">
      <c r="A181" s="35" t="s">
        <v>463</v>
      </c>
      <c r="B181" s="40"/>
      <c r="C181" s="41" t="e">
        <f>+#REF!</f>
        <v>#REF!</v>
      </c>
      <c r="D181" s="11" t="e">
        <f t="shared" si="4"/>
        <v>#REF!</v>
      </c>
      <c r="E181" s="11" t="e">
        <f t="shared" si="5"/>
        <v>#REF!</v>
      </c>
      <c r="F181" s="26"/>
      <c r="G181" s="26"/>
    </row>
    <row r="182" spans="1:7">
      <c r="A182" s="35" t="s">
        <v>464</v>
      </c>
      <c r="B182" s="35"/>
      <c r="C182" s="11" t="e">
        <f>+#REF!</f>
        <v>#REF!</v>
      </c>
      <c r="D182" s="11" t="e">
        <f t="shared" si="4"/>
        <v>#REF!</v>
      </c>
      <c r="E182" s="11" t="e">
        <f t="shared" si="5"/>
        <v>#REF!</v>
      </c>
    </row>
    <row r="183" spans="1:7">
      <c r="A183" s="35" t="s">
        <v>465</v>
      </c>
      <c r="B183" s="35"/>
      <c r="C183" s="11" t="e">
        <f>+#REF!</f>
        <v>#REF!</v>
      </c>
      <c r="D183" s="11" t="e">
        <f t="shared" si="4"/>
        <v>#REF!</v>
      </c>
      <c r="E183" s="11" t="e">
        <f t="shared" si="5"/>
        <v>#REF!</v>
      </c>
    </row>
    <row r="184" spans="1:7">
      <c r="A184" s="35" t="s">
        <v>466</v>
      </c>
      <c r="B184" s="35"/>
      <c r="C184" s="11" t="e">
        <f>+#REF!</f>
        <v>#REF!</v>
      </c>
      <c r="D184" s="11" t="e">
        <f t="shared" si="4"/>
        <v>#REF!</v>
      </c>
      <c r="E184" s="11" t="e">
        <f t="shared" si="5"/>
        <v>#REF!</v>
      </c>
    </row>
    <row r="185" spans="1:7">
      <c r="A185" s="35" t="s">
        <v>467</v>
      </c>
      <c r="B185" s="35"/>
      <c r="C185" s="11" t="e">
        <f>+#REF!</f>
        <v>#REF!</v>
      </c>
      <c r="D185" s="11" t="e">
        <f t="shared" si="4"/>
        <v>#REF!</v>
      </c>
      <c r="E185" s="11" t="e">
        <f t="shared" si="5"/>
        <v>#REF!</v>
      </c>
    </row>
    <row r="186" spans="1:7">
      <c r="A186" s="35" t="s">
        <v>468</v>
      </c>
      <c r="B186" s="35"/>
      <c r="C186" s="11" t="e">
        <f>+#REF!</f>
        <v>#REF!</v>
      </c>
      <c r="D186" s="11" t="e">
        <f t="shared" si="4"/>
        <v>#REF!</v>
      </c>
      <c r="E186" s="11" t="e">
        <f t="shared" si="5"/>
        <v>#REF!</v>
      </c>
    </row>
    <row r="187" spans="1:7">
      <c r="A187" s="35" t="s">
        <v>469</v>
      </c>
      <c r="B187" s="35"/>
      <c r="C187" s="11" t="e">
        <f>+#REF!</f>
        <v>#REF!</v>
      </c>
      <c r="D187" s="11" t="e">
        <f t="shared" si="4"/>
        <v>#REF!</v>
      </c>
      <c r="E187" s="11" t="e">
        <f t="shared" si="5"/>
        <v>#REF!</v>
      </c>
    </row>
    <row r="188" spans="1:7">
      <c r="A188" s="35" t="s">
        <v>470</v>
      </c>
      <c r="B188" s="35"/>
      <c r="C188" s="11" t="e">
        <f>+#REF!</f>
        <v>#REF!</v>
      </c>
      <c r="D188" s="11" t="e">
        <f t="shared" si="4"/>
        <v>#REF!</v>
      </c>
      <c r="E188" s="11" t="e">
        <f t="shared" si="5"/>
        <v>#REF!</v>
      </c>
    </row>
    <row r="189" spans="1:7">
      <c r="A189" s="35" t="s">
        <v>471</v>
      </c>
      <c r="B189" s="35"/>
      <c r="C189" s="11" t="e">
        <f>+#REF!</f>
        <v>#REF!</v>
      </c>
      <c r="D189" s="11" t="e">
        <f t="shared" si="4"/>
        <v>#REF!</v>
      </c>
      <c r="E189" s="11" t="e">
        <f t="shared" si="5"/>
        <v>#REF!</v>
      </c>
    </row>
    <row r="190" spans="1:7">
      <c r="A190" s="35" t="s">
        <v>472</v>
      </c>
      <c r="B190" s="35"/>
      <c r="C190" s="11" t="e">
        <f>+#REF!</f>
        <v>#REF!</v>
      </c>
      <c r="D190" s="11" t="e">
        <f t="shared" si="4"/>
        <v>#REF!</v>
      </c>
      <c r="E190" s="11" t="e">
        <f t="shared" si="5"/>
        <v>#REF!</v>
      </c>
    </row>
    <row r="191" spans="1:7">
      <c r="A191" s="35" t="s">
        <v>473</v>
      </c>
      <c r="B191" s="35"/>
      <c r="C191" s="11" t="e">
        <f>+#REF!</f>
        <v>#REF!</v>
      </c>
      <c r="D191" s="11" t="e">
        <f t="shared" si="4"/>
        <v>#REF!</v>
      </c>
      <c r="E191" s="11" t="e">
        <f t="shared" si="5"/>
        <v>#REF!</v>
      </c>
    </row>
    <row r="192" spans="1:7">
      <c r="A192" s="35" t="s">
        <v>474</v>
      </c>
      <c r="B192" s="35"/>
      <c r="C192" s="11" t="e">
        <f>+#REF!</f>
        <v>#REF!</v>
      </c>
      <c r="D192" s="11" t="e">
        <f t="shared" si="4"/>
        <v>#REF!</v>
      </c>
      <c r="E192" s="11" t="e">
        <f t="shared" si="5"/>
        <v>#REF!</v>
      </c>
    </row>
    <row r="193" spans="1:5">
      <c r="A193" s="35" t="s">
        <v>475</v>
      </c>
      <c r="B193" s="35"/>
      <c r="C193" s="11" t="e">
        <f>+#REF!</f>
        <v>#REF!</v>
      </c>
      <c r="D193" s="11" t="e">
        <f t="shared" si="4"/>
        <v>#REF!</v>
      </c>
      <c r="E193" s="11" t="e">
        <f t="shared" si="5"/>
        <v>#REF!</v>
      </c>
    </row>
    <row r="194" spans="1:5">
      <c r="A194" s="35" t="s">
        <v>476</v>
      </c>
      <c r="B194" s="35"/>
      <c r="C194" s="11" t="e">
        <f>+#REF!</f>
        <v>#REF!</v>
      </c>
      <c r="D194" s="11" t="e">
        <f t="shared" si="4"/>
        <v>#REF!</v>
      </c>
      <c r="E194" s="11" t="e">
        <f t="shared" si="5"/>
        <v>#REF!</v>
      </c>
    </row>
    <row r="195" spans="1:5">
      <c r="A195" s="35" t="s">
        <v>477</v>
      </c>
      <c r="B195" s="35"/>
      <c r="C195" s="11" t="e">
        <f>+#REF!</f>
        <v>#REF!</v>
      </c>
      <c r="D195" s="11" t="e">
        <f t="shared" ref="D195:D258" si="6">IF(C195&lt;&gt;"No declarado", MID(C195,1,100),"")</f>
        <v>#REF!</v>
      </c>
      <c r="E195" s="11" t="e">
        <f t="shared" ref="E195:E258" si="7">IF(C195="No declarado", "")</f>
        <v>#REF!</v>
      </c>
    </row>
    <row r="196" spans="1:5">
      <c r="A196" s="35" t="s">
        <v>478</v>
      </c>
      <c r="B196" s="35"/>
      <c r="C196" s="11" t="e">
        <f>+#REF!</f>
        <v>#REF!</v>
      </c>
      <c r="D196" s="11" t="e">
        <f t="shared" si="6"/>
        <v>#REF!</v>
      </c>
      <c r="E196" s="11" t="e">
        <f t="shared" si="7"/>
        <v>#REF!</v>
      </c>
    </row>
    <row r="197" spans="1:5">
      <c r="A197" s="35" t="s">
        <v>479</v>
      </c>
      <c r="B197" s="35"/>
      <c r="C197" s="11" t="e">
        <f>+#REF!</f>
        <v>#REF!</v>
      </c>
      <c r="D197" s="11" t="e">
        <f t="shared" si="6"/>
        <v>#REF!</v>
      </c>
      <c r="E197" s="11" t="e">
        <f t="shared" si="7"/>
        <v>#REF!</v>
      </c>
    </row>
    <row r="198" spans="1:5">
      <c r="A198" s="35" t="s">
        <v>480</v>
      </c>
      <c r="B198" s="35"/>
      <c r="C198" s="11" t="e">
        <f>+#REF!</f>
        <v>#REF!</v>
      </c>
      <c r="D198" s="11" t="e">
        <f t="shared" si="6"/>
        <v>#REF!</v>
      </c>
      <c r="E198" s="11" t="e">
        <f t="shared" si="7"/>
        <v>#REF!</v>
      </c>
    </row>
    <row r="199" spans="1:5">
      <c r="A199" s="35" t="s">
        <v>481</v>
      </c>
      <c r="B199" s="35"/>
      <c r="C199" s="11" t="e">
        <f>+#REF!</f>
        <v>#REF!</v>
      </c>
      <c r="D199" s="11" t="e">
        <f t="shared" si="6"/>
        <v>#REF!</v>
      </c>
      <c r="E199" s="11" t="e">
        <f t="shared" si="7"/>
        <v>#REF!</v>
      </c>
    </row>
    <row r="200" spans="1:5">
      <c r="A200" s="35" t="s">
        <v>482</v>
      </c>
      <c r="B200" s="35"/>
      <c r="C200" s="11" t="e">
        <f>+#REF!</f>
        <v>#REF!</v>
      </c>
      <c r="D200" s="11" t="e">
        <f t="shared" si="6"/>
        <v>#REF!</v>
      </c>
      <c r="E200" s="11" t="e">
        <f t="shared" si="7"/>
        <v>#REF!</v>
      </c>
    </row>
    <row r="201" spans="1:5">
      <c r="A201" s="35" t="s">
        <v>483</v>
      </c>
      <c r="B201" s="35"/>
      <c r="C201" s="11" t="e">
        <f>+#REF!</f>
        <v>#REF!</v>
      </c>
      <c r="D201" s="11" t="e">
        <f t="shared" si="6"/>
        <v>#REF!</v>
      </c>
      <c r="E201" s="11" t="e">
        <f t="shared" si="7"/>
        <v>#REF!</v>
      </c>
    </row>
    <row r="202" spans="1:5">
      <c r="A202" s="35" t="s">
        <v>484</v>
      </c>
      <c r="B202" s="35"/>
      <c r="C202" s="11" t="e">
        <f>+#REF!</f>
        <v>#REF!</v>
      </c>
      <c r="D202" s="11" t="e">
        <f t="shared" si="6"/>
        <v>#REF!</v>
      </c>
      <c r="E202" s="11" t="e">
        <f t="shared" si="7"/>
        <v>#REF!</v>
      </c>
    </row>
    <row r="203" spans="1:5">
      <c r="A203" s="35" t="s">
        <v>485</v>
      </c>
      <c r="B203" s="35"/>
      <c r="C203" s="11" t="e">
        <f>+#REF!</f>
        <v>#REF!</v>
      </c>
      <c r="D203" s="11" t="e">
        <f t="shared" si="6"/>
        <v>#REF!</v>
      </c>
      <c r="E203" s="11" t="e">
        <f t="shared" si="7"/>
        <v>#REF!</v>
      </c>
    </row>
    <row r="204" spans="1:5">
      <c r="A204" s="35" t="s">
        <v>486</v>
      </c>
      <c r="B204" s="35"/>
      <c r="C204" s="11" t="e">
        <f>+#REF!</f>
        <v>#REF!</v>
      </c>
      <c r="D204" s="11" t="e">
        <f t="shared" si="6"/>
        <v>#REF!</v>
      </c>
      <c r="E204" s="11" t="e">
        <f t="shared" si="7"/>
        <v>#REF!</v>
      </c>
    </row>
    <row r="205" spans="1:5">
      <c r="A205" s="35" t="s">
        <v>487</v>
      </c>
      <c r="B205" s="35"/>
      <c r="C205" s="11" t="e">
        <f>+#REF!</f>
        <v>#REF!</v>
      </c>
      <c r="D205" s="11" t="e">
        <f t="shared" si="6"/>
        <v>#REF!</v>
      </c>
      <c r="E205" s="11" t="e">
        <f t="shared" si="7"/>
        <v>#REF!</v>
      </c>
    </row>
    <row r="206" spans="1:5">
      <c r="A206" s="35" t="s">
        <v>488</v>
      </c>
      <c r="B206" s="35"/>
      <c r="C206" s="11" t="e">
        <f>+#REF!</f>
        <v>#REF!</v>
      </c>
      <c r="D206" s="11" t="e">
        <f t="shared" si="6"/>
        <v>#REF!</v>
      </c>
      <c r="E206" s="11" t="e">
        <f t="shared" si="7"/>
        <v>#REF!</v>
      </c>
    </row>
    <row r="207" spans="1:5">
      <c r="A207" s="35" t="s">
        <v>489</v>
      </c>
      <c r="B207" s="35"/>
      <c r="C207" s="11" t="e">
        <f>+#REF!</f>
        <v>#REF!</v>
      </c>
      <c r="D207" s="11" t="e">
        <f t="shared" si="6"/>
        <v>#REF!</v>
      </c>
      <c r="E207" s="11" t="e">
        <f t="shared" si="7"/>
        <v>#REF!</v>
      </c>
    </row>
    <row r="208" spans="1:5">
      <c r="A208" s="35" t="s">
        <v>490</v>
      </c>
      <c r="B208" s="35"/>
      <c r="C208" s="11" t="e">
        <f>+#REF!</f>
        <v>#REF!</v>
      </c>
      <c r="D208" s="11" t="e">
        <f t="shared" si="6"/>
        <v>#REF!</v>
      </c>
      <c r="E208" s="11" t="e">
        <f t="shared" si="7"/>
        <v>#REF!</v>
      </c>
    </row>
    <row r="209" spans="1:5">
      <c r="A209" s="35" t="s">
        <v>491</v>
      </c>
      <c r="B209" s="35"/>
      <c r="C209" s="11" t="e">
        <f>+#REF!</f>
        <v>#REF!</v>
      </c>
      <c r="D209" s="11" t="e">
        <f t="shared" si="6"/>
        <v>#REF!</v>
      </c>
      <c r="E209" s="11" t="e">
        <f t="shared" si="7"/>
        <v>#REF!</v>
      </c>
    </row>
    <row r="210" spans="1:5">
      <c r="A210" s="35" t="s">
        <v>492</v>
      </c>
      <c r="B210" s="35"/>
      <c r="C210" s="11" t="e">
        <f>+#REF!</f>
        <v>#REF!</v>
      </c>
      <c r="D210" s="11" t="e">
        <f t="shared" si="6"/>
        <v>#REF!</v>
      </c>
      <c r="E210" s="11" t="e">
        <f t="shared" si="7"/>
        <v>#REF!</v>
      </c>
    </row>
    <row r="211" spans="1:5">
      <c r="A211" s="35" t="s">
        <v>493</v>
      </c>
      <c r="B211" s="35"/>
      <c r="C211" s="11" t="e">
        <f>+#REF!</f>
        <v>#REF!</v>
      </c>
      <c r="D211" s="11" t="e">
        <f t="shared" si="6"/>
        <v>#REF!</v>
      </c>
      <c r="E211" s="11" t="e">
        <f t="shared" si="7"/>
        <v>#REF!</v>
      </c>
    </row>
    <row r="212" spans="1:5">
      <c r="A212" s="35" t="s">
        <v>90</v>
      </c>
      <c r="B212" s="35"/>
      <c r="C212" s="11" t="e">
        <f>+#REF!</f>
        <v>#REF!</v>
      </c>
      <c r="D212" s="11" t="e">
        <f t="shared" si="6"/>
        <v>#REF!</v>
      </c>
      <c r="E212" s="11" t="s">
        <v>60</v>
      </c>
    </row>
    <row r="213" spans="1:5">
      <c r="A213" s="35" t="s">
        <v>91</v>
      </c>
      <c r="B213" s="35"/>
      <c r="C213" s="11" t="e">
        <f>+#REF!</f>
        <v>#REF!</v>
      </c>
      <c r="D213" s="11" t="e">
        <f t="shared" si="6"/>
        <v>#REF!</v>
      </c>
      <c r="E213" s="11" t="s">
        <v>60</v>
      </c>
    </row>
    <row r="214" spans="1:5">
      <c r="A214" s="42" t="s">
        <v>92</v>
      </c>
      <c r="B214" s="42"/>
      <c r="C214" s="11" t="e">
        <f>+#REF!</f>
        <v>#REF!</v>
      </c>
      <c r="D214" s="100" t="e">
        <f t="shared" si="6"/>
        <v>#REF!</v>
      </c>
      <c r="E214" s="11" t="s">
        <v>60</v>
      </c>
    </row>
    <row r="215" spans="1:5">
      <c r="A215" s="42" t="s">
        <v>110</v>
      </c>
      <c r="B215" s="42"/>
      <c r="C215" s="11" t="e">
        <f>+#REF!</f>
        <v>#REF!</v>
      </c>
      <c r="D215" s="11" t="e">
        <f t="shared" si="6"/>
        <v>#REF!</v>
      </c>
      <c r="E215" s="11" t="s">
        <v>60</v>
      </c>
    </row>
    <row r="216" spans="1:5">
      <c r="A216" s="35" t="s">
        <v>512</v>
      </c>
      <c r="B216" s="35"/>
      <c r="C216" s="11" t="e">
        <f>+#REF!</f>
        <v>#REF!</v>
      </c>
      <c r="D216" s="11" t="e">
        <f t="shared" si="6"/>
        <v>#REF!</v>
      </c>
      <c r="E216" s="11" t="s">
        <v>60</v>
      </c>
    </row>
    <row r="217" spans="1:5">
      <c r="A217" s="35" t="s">
        <v>93</v>
      </c>
      <c r="B217" s="35"/>
      <c r="C217" s="11"/>
      <c r="D217" s="11" t="str">
        <f t="shared" si="6"/>
        <v/>
      </c>
      <c r="E217" s="11" t="s">
        <v>60</v>
      </c>
    </row>
    <row r="218" spans="1:5">
      <c r="A218" s="35" t="s">
        <v>270</v>
      </c>
      <c r="B218" s="35"/>
      <c r="C218" s="11" t="e">
        <f>+#REF!</f>
        <v>#REF!</v>
      </c>
      <c r="D218" s="11" t="e">
        <f t="shared" si="6"/>
        <v>#REF!</v>
      </c>
      <c r="E218" s="11" t="e">
        <f t="shared" si="7"/>
        <v>#REF!</v>
      </c>
    </row>
    <row r="219" spans="1:5">
      <c r="A219" s="35" t="s">
        <v>271</v>
      </c>
      <c r="B219" s="35"/>
      <c r="C219" s="11" t="e">
        <f>+#REF!</f>
        <v>#REF!</v>
      </c>
      <c r="D219" s="11" t="e">
        <f t="shared" si="6"/>
        <v>#REF!</v>
      </c>
      <c r="E219" s="11" t="e">
        <f t="shared" si="7"/>
        <v>#REF!</v>
      </c>
    </row>
    <row r="220" spans="1:5">
      <c r="A220" s="35" t="s">
        <v>272</v>
      </c>
      <c r="B220" s="35"/>
      <c r="C220" s="11" t="e">
        <f>+#REF!</f>
        <v>#REF!</v>
      </c>
      <c r="D220" s="11" t="e">
        <f t="shared" si="6"/>
        <v>#REF!</v>
      </c>
      <c r="E220" s="11" t="e">
        <f t="shared" si="7"/>
        <v>#REF!</v>
      </c>
    </row>
    <row r="221" spans="1:5">
      <c r="A221" s="35" t="s">
        <v>273</v>
      </c>
      <c r="B221" s="35"/>
      <c r="C221" s="11" t="e">
        <f>+#REF!</f>
        <v>#REF!</v>
      </c>
      <c r="D221" s="11" t="e">
        <f t="shared" si="6"/>
        <v>#REF!</v>
      </c>
      <c r="E221" s="11" t="e">
        <f t="shared" si="7"/>
        <v>#REF!</v>
      </c>
    </row>
    <row r="222" spans="1:5">
      <c r="A222" s="35" t="s">
        <v>274</v>
      </c>
      <c r="B222" s="35"/>
      <c r="C222" s="11" t="e">
        <f>+#REF!</f>
        <v>#REF!</v>
      </c>
      <c r="D222" s="11" t="e">
        <f t="shared" si="6"/>
        <v>#REF!</v>
      </c>
      <c r="E222" s="11" t="e">
        <f t="shared" si="7"/>
        <v>#REF!</v>
      </c>
    </row>
    <row r="223" spans="1:5">
      <c r="A223" s="35" t="s">
        <v>275</v>
      </c>
      <c r="B223" s="35"/>
      <c r="C223" s="11" t="e">
        <f>+#REF!</f>
        <v>#REF!</v>
      </c>
      <c r="D223" s="11" t="e">
        <f t="shared" si="6"/>
        <v>#REF!</v>
      </c>
      <c r="E223" s="11" t="e">
        <f t="shared" si="7"/>
        <v>#REF!</v>
      </c>
    </row>
    <row r="224" spans="1:5">
      <c r="A224" s="35" t="s">
        <v>276</v>
      </c>
      <c r="B224" s="35"/>
      <c r="C224" s="11" t="e">
        <f>+#REF!</f>
        <v>#REF!</v>
      </c>
      <c r="D224" s="11" t="e">
        <f t="shared" si="6"/>
        <v>#REF!</v>
      </c>
      <c r="E224" s="11" t="e">
        <f t="shared" si="7"/>
        <v>#REF!</v>
      </c>
    </row>
    <row r="225" spans="1:5">
      <c r="A225" s="35" t="s">
        <v>277</v>
      </c>
      <c r="B225" s="35"/>
      <c r="C225" s="11" t="e">
        <f>+#REF!</f>
        <v>#REF!</v>
      </c>
      <c r="D225" s="11" t="e">
        <f t="shared" si="6"/>
        <v>#REF!</v>
      </c>
      <c r="E225" s="11" t="e">
        <f t="shared" si="7"/>
        <v>#REF!</v>
      </c>
    </row>
    <row r="226" spans="1:5">
      <c r="A226" s="35" t="s">
        <v>278</v>
      </c>
      <c r="B226" s="35"/>
      <c r="C226" s="11" t="e">
        <f>+#REF!</f>
        <v>#REF!</v>
      </c>
      <c r="D226" s="11" t="e">
        <f t="shared" si="6"/>
        <v>#REF!</v>
      </c>
      <c r="E226" s="11" t="e">
        <f t="shared" si="7"/>
        <v>#REF!</v>
      </c>
    </row>
    <row r="227" spans="1:5">
      <c r="A227" s="35" t="s">
        <v>279</v>
      </c>
      <c r="B227" s="35"/>
      <c r="C227" s="11" t="e">
        <f>+#REF!</f>
        <v>#REF!</v>
      </c>
      <c r="D227" s="11" t="e">
        <f t="shared" si="6"/>
        <v>#REF!</v>
      </c>
      <c r="E227" s="11" t="e">
        <f t="shared" si="7"/>
        <v>#REF!</v>
      </c>
    </row>
    <row r="228" spans="1:5">
      <c r="A228" s="35" t="s">
        <v>280</v>
      </c>
      <c r="B228" s="35"/>
      <c r="C228" s="11" t="e">
        <f>+#REF!</f>
        <v>#REF!</v>
      </c>
      <c r="D228" s="11" t="e">
        <f t="shared" si="6"/>
        <v>#REF!</v>
      </c>
      <c r="E228" s="11" t="e">
        <f t="shared" si="7"/>
        <v>#REF!</v>
      </c>
    </row>
    <row r="229" spans="1:5">
      <c r="A229" s="35" t="s">
        <v>281</v>
      </c>
      <c r="B229" s="35"/>
      <c r="C229" s="11" t="e">
        <f>+#REF!</f>
        <v>#REF!</v>
      </c>
      <c r="D229" s="11" t="e">
        <f t="shared" si="6"/>
        <v>#REF!</v>
      </c>
      <c r="E229" s="11" t="e">
        <f t="shared" si="7"/>
        <v>#REF!</v>
      </c>
    </row>
    <row r="230" spans="1:5">
      <c r="A230" s="35" t="s">
        <v>282</v>
      </c>
      <c r="B230" s="35"/>
      <c r="C230" s="11" t="e">
        <f>+#REF!</f>
        <v>#REF!</v>
      </c>
      <c r="D230" s="11" t="e">
        <f t="shared" si="6"/>
        <v>#REF!</v>
      </c>
      <c r="E230" s="11" t="e">
        <f t="shared" si="7"/>
        <v>#REF!</v>
      </c>
    </row>
    <row r="231" spans="1:5">
      <c r="A231" s="35" t="s">
        <v>283</v>
      </c>
      <c r="B231" s="35"/>
      <c r="C231" s="11" t="e">
        <f>+#REF!</f>
        <v>#REF!</v>
      </c>
      <c r="D231" s="11" t="e">
        <f t="shared" si="6"/>
        <v>#REF!</v>
      </c>
      <c r="E231" s="11" t="e">
        <f t="shared" si="7"/>
        <v>#REF!</v>
      </c>
    </row>
    <row r="232" spans="1:5">
      <c r="A232" s="35" t="s">
        <v>284</v>
      </c>
      <c r="B232" s="35"/>
      <c r="C232" s="11" t="e">
        <f>+#REF!</f>
        <v>#REF!</v>
      </c>
      <c r="D232" s="11" t="e">
        <f t="shared" si="6"/>
        <v>#REF!</v>
      </c>
      <c r="E232" s="11" t="e">
        <f t="shared" si="7"/>
        <v>#REF!</v>
      </c>
    </row>
    <row r="233" spans="1:5">
      <c r="A233" s="35" t="s">
        <v>285</v>
      </c>
      <c r="B233" s="35"/>
      <c r="C233" s="11" t="e">
        <f>+#REF!</f>
        <v>#REF!</v>
      </c>
      <c r="D233" s="11" t="e">
        <f t="shared" si="6"/>
        <v>#REF!</v>
      </c>
      <c r="E233" s="11" t="e">
        <f t="shared" si="7"/>
        <v>#REF!</v>
      </c>
    </row>
    <row r="234" spans="1:5">
      <c r="A234" s="35" t="s">
        <v>287</v>
      </c>
      <c r="B234" s="35"/>
      <c r="C234" s="11" t="e">
        <f>+#REF!</f>
        <v>#REF!</v>
      </c>
      <c r="D234" s="11" t="e">
        <f t="shared" si="6"/>
        <v>#REF!</v>
      </c>
      <c r="E234" s="11" t="e">
        <f t="shared" si="7"/>
        <v>#REF!</v>
      </c>
    </row>
    <row r="235" spans="1:5">
      <c r="A235" s="35" t="s">
        <v>288</v>
      </c>
      <c r="B235" s="35"/>
      <c r="C235" s="11" t="e">
        <f>+#REF!</f>
        <v>#REF!</v>
      </c>
      <c r="D235" s="11" t="e">
        <f t="shared" si="6"/>
        <v>#REF!</v>
      </c>
      <c r="E235" s="11" t="e">
        <f t="shared" si="7"/>
        <v>#REF!</v>
      </c>
    </row>
    <row r="236" spans="1:5">
      <c r="A236" s="35" t="s">
        <v>289</v>
      </c>
      <c r="B236" s="35"/>
      <c r="C236" s="11" t="e">
        <f>+#REF!</f>
        <v>#REF!</v>
      </c>
      <c r="D236" s="11" t="e">
        <f t="shared" si="6"/>
        <v>#REF!</v>
      </c>
      <c r="E236" s="11" t="e">
        <f t="shared" si="7"/>
        <v>#REF!</v>
      </c>
    </row>
    <row r="237" spans="1:5">
      <c r="A237" s="35" t="s">
        <v>290</v>
      </c>
      <c r="B237" s="35"/>
      <c r="C237" s="11" t="e">
        <f>+#REF!</f>
        <v>#REF!</v>
      </c>
      <c r="D237" s="11" t="e">
        <f t="shared" si="6"/>
        <v>#REF!</v>
      </c>
      <c r="E237" s="11" t="e">
        <f t="shared" si="7"/>
        <v>#REF!</v>
      </c>
    </row>
    <row r="238" spans="1:5">
      <c r="A238" s="35" t="s">
        <v>291</v>
      </c>
      <c r="B238" s="35"/>
      <c r="C238" s="11" t="e">
        <f>+#REF!</f>
        <v>#REF!</v>
      </c>
      <c r="D238" s="11" t="e">
        <f t="shared" si="6"/>
        <v>#REF!</v>
      </c>
      <c r="E238" s="11" t="e">
        <f t="shared" si="7"/>
        <v>#REF!</v>
      </c>
    </row>
    <row r="239" spans="1:5">
      <c r="A239" s="35" t="s">
        <v>292</v>
      </c>
      <c r="B239" s="35"/>
      <c r="C239" s="11" t="e">
        <f>+#REF!</f>
        <v>#REF!</v>
      </c>
      <c r="D239" s="11" t="e">
        <f t="shared" si="6"/>
        <v>#REF!</v>
      </c>
      <c r="E239" s="11" t="e">
        <f t="shared" si="7"/>
        <v>#REF!</v>
      </c>
    </row>
    <row r="240" spans="1:5">
      <c r="A240" s="35" t="s">
        <v>293</v>
      </c>
      <c r="B240" s="35"/>
      <c r="C240" s="11" t="e">
        <f>+#REF!</f>
        <v>#REF!</v>
      </c>
      <c r="D240" s="11" t="e">
        <f t="shared" si="6"/>
        <v>#REF!</v>
      </c>
      <c r="E240" s="11" t="e">
        <f t="shared" si="7"/>
        <v>#REF!</v>
      </c>
    </row>
    <row r="241" spans="1:5">
      <c r="A241" s="35" t="s">
        <v>294</v>
      </c>
      <c r="B241" s="35"/>
      <c r="C241" s="11" t="e">
        <f>+#REF!</f>
        <v>#REF!</v>
      </c>
      <c r="D241" s="11" t="e">
        <f t="shared" si="6"/>
        <v>#REF!</v>
      </c>
      <c r="E241" s="11" t="e">
        <f t="shared" si="7"/>
        <v>#REF!</v>
      </c>
    </row>
    <row r="242" spans="1:5">
      <c r="A242" s="35" t="s">
        <v>286</v>
      </c>
      <c r="B242" s="35"/>
      <c r="C242" s="11" t="e">
        <f>+#REF!</f>
        <v>#REF!</v>
      </c>
      <c r="D242" s="11" t="e">
        <f t="shared" si="6"/>
        <v>#REF!</v>
      </c>
      <c r="E242" s="11" t="e">
        <f t="shared" si="7"/>
        <v>#REF!</v>
      </c>
    </row>
    <row r="243" spans="1:5">
      <c r="A243" s="35" t="s">
        <v>295</v>
      </c>
      <c r="B243" s="35"/>
      <c r="C243" s="11" t="e">
        <f>+#REF!</f>
        <v>#REF!</v>
      </c>
      <c r="D243" s="11" t="e">
        <f t="shared" si="6"/>
        <v>#REF!</v>
      </c>
      <c r="E243" s="11" t="e">
        <f t="shared" si="7"/>
        <v>#REF!</v>
      </c>
    </row>
    <row r="244" spans="1:5">
      <c r="A244" s="35" t="s">
        <v>296</v>
      </c>
      <c r="B244" s="35"/>
      <c r="C244" s="11" t="e">
        <f>+#REF!</f>
        <v>#REF!</v>
      </c>
      <c r="D244" s="11" t="e">
        <f t="shared" si="6"/>
        <v>#REF!</v>
      </c>
      <c r="E244" s="11" t="e">
        <f t="shared" si="7"/>
        <v>#REF!</v>
      </c>
    </row>
    <row r="245" spans="1:5">
      <c r="A245" s="35" t="s">
        <v>297</v>
      </c>
      <c r="B245" s="35"/>
      <c r="C245" s="11" t="e">
        <f>+#REF!</f>
        <v>#REF!</v>
      </c>
      <c r="D245" s="11" t="e">
        <f t="shared" si="6"/>
        <v>#REF!</v>
      </c>
      <c r="E245" s="11" t="e">
        <f t="shared" si="7"/>
        <v>#REF!</v>
      </c>
    </row>
    <row r="246" spans="1:5">
      <c r="A246" s="35" t="s">
        <v>298</v>
      </c>
      <c r="B246" s="35"/>
      <c r="C246" s="11" t="e">
        <f>+#REF!</f>
        <v>#REF!</v>
      </c>
      <c r="D246" s="11" t="e">
        <f t="shared" si="6"/>
        <v>#REF!</v>
      </c>
      <c r="E246" s="11" t="e">
        <f t="shared" si="7"/>
        <v>#REF!</v>
      </c>
    </row>
    <row r="247" spans="1:5">
      <c r="A247" s="35" t="s">
        <v>299</v>
      </c>
      <c r="B247" s="35"/>
      <c r="C247" s="11" t="e">
        <f>+#REF!</f>
        <v>#REF!</v>
      </c>
      <c r="D247" s="11" t="e">
        <f t="shared" si="6"/>
        <v>#REF!</v>
      </c>
      <c r="E247" s="11" t="e">
        <f t="shared" si="7"/>
        <v>#REF!</v>
      </c>
    </row>
    <row r="248" spans="1:5">
      <c r="A248" s="35" t="s">
        <v>300</v>
      </c>
      <c r="B248" s="35"/>
      <c r="C248" s="11" t="e">
        <f>+#REF!</f>
        <v>#REF!</v>
      </c>
      <c r="D248" s="11" t="e">
        <f t="shared" si="6"/>
        <v>#REF!</v>
      </c>
      <c r="E248" s="11" t="e">
        <f t="shared" si="7"/>
        <v>#REF!</v>
      </c>
    </row>
    <row r="249" spans="1:5">
      <c r="A249" s="35" t="s">
        <v>301</v>
      </c>
      <c r="B249" s="35"/>
      <c r="C249" s="11" t="e">
        <f>+#REF!</f>
        <v>#REF!</v>
      </c>
      <c r="D249" s="11" t="e">
        <f t="shared" si="6"/>
        <v>#REF!</v>
      </c>
      <c r="E249" s="11" t="e">
        <f t="shared" si="7"/>
        <v>#REF!</v>
      </c>
    </row>
    <row r="250" spans="1:5">
      <c r="A250" s="35" t="s">
        <v>302</v>
      </c>
      <c r="B250" s="35"/>
      <c r="C250" s="11" t="e">
        <f>+#REF!</f>
        <v>#REF!</v>
      </c>
      <c r="D250" s="11" t="e">
        <f t="shared" si="6"/>
        <v>#REF!</v>
      </c>
      <c r="E250" s="11" t="e">
        <f t="shared" si="7"/>
        <v>#REF!</v>
      </c>
    </row>
    <row r="251" spans="1:5">
      <c r="A251" s="35" t="s">
        <v>303</v>
      </c>
      <c r="B251" s="35"/>
      <c r="C251" s="11" t="e">
        <f>+#REF!</f>
        <v>#REF!</v>
      </c>
      <c r="D251" s="11" t="e">
        <f t="shared" si="6"/>
        <v>#REF!</v>
      </c>
      <c r="E251" s="11" t="e">
        <f t="shared" si="7"/>
        <v>#REF!</v>
      </c>
    </row>
    <row r="252" spans="1:5">
      <c r="A252" s="35" t="s">
        <v>304</v>
      </c>
      <c r="B252" s="35"/>
      <c r="C252" s="11" t="e">
        <f>+#REF!</f>
        <v>#REF!</v>
      </c>
      <c r="D252" s="11" t="e">
        <f t="shared" si="6"/>
        <v>#REF!</v>
      </c>
      <c r="E252" s="11" t="e">
        <f t="shared" si="7"/>
        <v>#REF!</v>
      </c>
    </row>
    <row r="253" spans="1:5">
      <c r="A253" s="35" t="s">
        <v>305</v>
      </c>
      <c r="B253" s="35"/>
      <c r="C253" s="11" t="e">
        <f>+#REF!</f>
        <v>#REF!</v>
      </c>
      <c r="D253" s="11" t="e">
        <f t="shared" si="6"/>
        <v>#REF!</v>
      </c>
      <c r="E253" s="11" t="e">
        <f t="shared" si="7"/>
        <v>#REF!</v>
      </c>
    </row>
    <row r="254" spans="1:5">
      <c r="A254" s="35" t="s">
        <v>306</v>
      </c>
      <c r="B254" s="35"/>
      <c r="C254" s="11" t="e">
        <f>+#REF!</f>
        <v>#REF!</v>
      </c>
      <c r="D254" s="11" t="e">
        <f t="shared" si="6"/>
        <v>#REF!</v>
      </c>
      <c r="E254" s="11" t="e">
        <f t="shared" si="7"/>
        <v>#REF!</v>
      </c>
    </row>
    <row r="255" spans="1:5">
      <c r="A255" s="35" t="s">
        <v>307</v>
      </c>
      <c r="B255" s="35"/>
      <c r="C255" s="11" t="e">
        <f>+#REF!</f>
        <v>#REF!</v>
      </c>
      <c r="D255" s="11" t="e">
        <f t="shared" si="6"/>
        <v>#REF!</v>
      </c>
      <c r="E255" s="11" t="e">
        <f t="shared" si="7"/>
        <v>#REF!</v>
      </c>
    </row>
    <row r="256" spans="1:5">
      <c r="A256" s="35" t="s">
        <v>308</v>
      </c>
      <c r="B256" s="35"/>
      <c r="C256" s="11" t="e">
        <f>+#REF!</f>
        <v>#REF!</v>
      </c>
      <c r="D256" s="11" t="e">
        <f t="shared" si="6"/>
        <v>#REF!</v>
      </c>
      <c r="E256" s="11" t="e">
        <f t="shared" si="7"/>
        <v>#REF!</v>
      </c>
    </row>
    <row r="257" spans="1:5">
      <c r="A257" s="35" t="s">
        <v>309</v>
      </c>
      <c r="B257" s="35"/>
      <c r="C257" s="11" t="e">
        <f>+#REF!</f>
        <v>#REF!</v>
      </c>
      <c r="D257" s="11" t="e">
        <f t="shared" si="6"/>
        <v>#REF!</v>
      </c>
      <c r="E257" s="11" t="e">
        <f t="shared" si="7"/>
        <v>#REF!</v>
      </c>
    </row>
    <row r="258" spans="1:5">
      <c r="A258" s="35" t="s">
        <v>310</v>
      </c>
      <c r="B258" s="35"/>
      <c r="C258" s="11" t="e">
        <f>+#REF!</f>
        <v>#REF!</v>
      </c>
      <c r="D258" s="11" t="e">
        <f t="shared" si="6"/>
        <v>#REF!</v>
      </c>
      <c r="E258" s="11" t="e">
        <f t="shared" si="7"/>
        <v>#REF!</v>
      </c>
    </row>
    <row r="259" spans="1:5">
      <c r="A259" s="35" t="s">
        <v>311</v>
      </c>
      <c r="B259" s="35"/>
      <c r="C259" s="11" t="e">
        <f>+#REF!</f>
        <v>#REF!</v>
      </c>
      <c r="D259" s="11" t="e">
        <f t="shared" ref="D259:D322" si="8">IF(C259&lt;&gt;"No declarado", MID(C259,1,100),"")</f>
        <v>#REF!</v>
      </c>
      <c r="E259" s="11" t="e">
        <f t="shared" ref="E259:E322" si="9">IF(C259="No declarado", "")</f>
        <v>#REF!</v>
      </c>
    </row>
    <row r="260" spans="1:5">
      <c r="A260" s="35" t="s">
        <v>312</v>
      </c>
      <c r="B260" s="35"/>
      <c r="C260" s="11" t="e">
        <f>+#REF!</f>
        <v>#REF!</v>
      </c>
      <c r="D260" s="11" t="e">
        <f t="shared" si="8"/>
        <v>#REF!</v>
      </c>
      <c r="E260" s="11" t="e">
        <f t="shared" si="9"/>
        <v>#REF!</v>
      </c>
    </row>
    <row r="261" spans="1:5">
      <c r="A261" s="35" t="s">
        <v>313</v>
      </c>
      <c r="B261" s="35"/>
      <c r="C261" s="11" t="e">
        <f>+#REF!</f>
        <v>#REF!</v>
      </c>
      <c r="D261" s="11" t="e">
        <f t="shared" si="8"/>
        <v>#REF!</v>
      </c>
      <c r="E261" s="11" t="e">
        <f t="shared" si="9"/>
        <v>#REF!</v>
      </c>
    </row>
    <row r="262" spans="1:5">
      <c r="A262" s="35" t="s">
        <v>314</v>
      </c>
      <c r="B262" s="35"/>
      <c r="C262" s="11" t="e">
        <f>+#REF!</f>
        <v>#REF!</v>
      </c>
      <c r="D262" s="11" t="e">
        <f t="shared" si="8"/>
        <v>#REF!</v>
      </c>
      <c r="E262" s="11" t="e">
        <f t="shared" si="9"/>
        <v>#REF!</v>
      </c>
    </row>
    <row r="263" spans="1:5">
      <c r="A263" s="35" t="s">
        <v>315</v>
      </c>
      <c r="B263" s="35"/>
      <c r="C263" s="11" t="e">
        <f>+#REF!</f>
        <v>#REF!</v>
      </c>
      <c r="D263" s="11" t="e">
        <f t="shared" si="8"/>
        <v>#REF!</v>
      </c>
      <c r="E263" s="11" t="e">
        <f t="shared" si="9"/>
        <v>#REF!</v>
      </c>
    </row>
    <row r="264" spans="1:5">
      <c r="A264" s="35" t="s">
        <v>316</v>
      </c>
      <c r="B264" s="35"/>
      <c r="C264" s="11" t="e">
        <f>+#REF!</f>
        <v>#REF!</v>
      </c>
      <c r="D264" s="11" t="e">
        <f t="shared" si="8"/>
        <v>#REF!</v>
      </c>
      <c r="E264" s="11" t="e">
        <f t="shared" si="9"/>
        <v>#REF!</v>
      </c>
    </row>
    <row r="265" spans="1:5">
      <c r="A265" s="35" t="s">
        <v>317</v>
      </c>
      <c r="B265" s="35"/>
      <c r="C265" s="11" t="e">
        <f>+#REF!</f>
        <v>#REF!</v>
      </c>
      <c r="D265" s="11" t="e">
        <f t="shared" si="8"/>
        <v>#REF!</v>
      </c>
      <c r="E265" s="11" t="e">
        <f t="shared" si="9"/>
        <v>#REF!</v>
      </c>
    </row>
    <row r="266" spans="1:5">
      <c r="A266" s="35" t="s">
        <v>318</v>
      </c>
      <c r="B266" s="35"/>
      <c r="C266" s="11" t="e">
        <f>+#REF!</f>
        <v>#REF!</v>
      </c>
      <c r="D266" s="11" t="e">
        <f t="shared" si="8"/>
        <v>#REF!</v>
      </c>
      <c r="E266" s="11" t="e">
        <f t="shared" si="9"/>
        <v>#REF!</v>
      </c>
    </row>
    <row r="267" spans="1:5">
      <c r="A267" s="35" t="s">
        <v>319</v>
      </c>
      <c r="B267" s="35"/>
      <c r="C267" s="11" t="e">
        <f>+#REF!</f>
        <v>#REF!</v>
      </c>
      <c r="D267" s="11" t="e">
        <f t="shared" si="8"/>
        <v>#REF!</v>
      </c>
      <c r="E267" s="11" t="e">
        <f t="shared" si="9"/>
        <v>#REF!</v>
      </c>
    </row>
    <row r="268" spans="1:5">
      <c r="A268" s="35" t="s">
        <v>320</v>
      </c>
      <c r="B268" s="35"/>
      <c r="C268" s="11" t="e">
        <f>+#REF!</f>
        <v>#REF!</v>
      </c>
      <c r="D268" s="11" t="e">
        <f t="shared" si="8"/>
        <v>#REF!</v>
      </c>
      <c r="E268" s="11" t="e">
        <f t="shared" si="9"/>
        <v>#REF!</v>
      </c>
    </row>
    <row r="269" spans="1:5">
      <c r="A269" s="35" t="s">
        <v>321</v>
      </c>
      <c r="B269" s="35"/>
      <c r="C269" s="11" t="e">
        <f>+#REF!</f>
        <v>#REF!</v>
      </c>
      <c r="D269" s="11" t="e">
        <f t="shared" si="8"/>
        <v>#REF!</v>
      </c>
      <c r="E269" s="11" t="e">
        <f t="shared" si="9"/>
        <v>#REF!</v>
      </c>
    </row>
    <row r="270" spans="1:5">
      <c r="A270" s="35" t="s">
        <v>322</v>
      </c>
      <c r="B270" s="35"/>
      <c r="C270" s="11" t="e">
        <f>+#REF!</f>
        <v>#REF!</v>
      </c>
      <c r="D270" s="11" t="e">
        <f t="shared" si="8"/>
        <v>#REF!</v>
      </c>
      <c r="E270" s="11" t="e">
        <f t="shared" si="9"/>
        <v>#REF!</v>
      </c>
    </row>
    <row r="271" spans="1:5">
      <c r="A271" s="35" t="s">
        <v>323</v>
      </c>
      <c r="B271" s="35"/>
      <c r="C271" s="11" t="e">
        <f>+#REF!</f>
        <v>#REF!</v>
      </c>
      <c r="D271" s="11" t="e">
        <f t="shared" si="8"/>
        <v>#REF!</v>
      </c>
      <c r="E271" s="11" t="e">
        <f t="shared" si="9"/>
        <v>#REF!</v>
      </c>
    </row>
    <row r="272" spans="1:5">
      <c r="A272" s="35" t="s">
        <v>324</v>
      </c>
      <c r="B272" s="35"/>
      <c r="C272" s="11" t="e">
        <f>+#REF!</f>
        <v>#REF!</v>
      </c>
      <c r="D272" s="11" t="e">
        <f t="shared" si="8"/>
        <v>#REF!</v>
      </c>
      <c r="E272" s="11" t="e">
        <f t="shared" si="9"/>
        <v>#REF!</v>
      </c>
    </row>
    <row r="273" spans="1:5">
      <c r="A273" s="35" t="s">
        <v>325</v>
      </c>
      <c r="B273" s="35"/>
      <c r="C273" s="11" t="e">
        <f>+#REF!</f>
        <v>#REF!</v>
      </c>
      <c r="D273" s="11" t="e">
        <f t="shared" si="8"/>
        <v>#REF!</v>
      </c>
      <c r="E273" s="11" t="e">
        <f t="shared" si="9"/>
        <v>#REF!</v>
      </c>
    </row>
    <row r="274" spans="1:5">
      <c r="A274" s="35" t="s">
        <v>326</v>
      </c>
      <c r="B274" s="35"/>
      <c r="C274" s="11" t="e">
        <f>+#REF!</f>
        <v>#REF!</v>
      </c>
      <c r="D274" s="11" t="e">
        <f t="shared" si="8"/>
        <v>#REF!</v>
      </c>
      <c r="E274" s="11" t="e">
        <f t="shared" si="9"/>
        <v>#REF!</v>
      </c>
    </row>
    <row r="275" spans="1:5">
      <c r="A275" s="35" t="s">
        <v>327</v>
      </c>
      <c r="B275" s="35"/>
      <c r="C275" s="11" t="e">
        <f>+#REF!</f>
        <v>#REF!</v>
      </c>
      <c r="D275" s="11" t="e">
        <f t="shared" si="8"/>
        <v>#REF!</v>
      </c>
      <c r="E275" s="11" t="e">
        <f t="shared" si="9"/>
        <v>#REF!</v>
      </c>
    </row>
    <row r="276" spans="1:5">
      <c r="A276" s="35" t="s">
        <v>328</v>
      </c>
      <c r="B276" s="35"/>
      <c r="C276" s="11" t="e">
        <f>+#REF!</f>
        <v>#REF!</v>
      </c>
      <c r="D276" s="11" t="e">
        <f t="shared" si="8"/>
        <v>#REF!</v>
      </c>
      <c r="E276" s="11" t="e">
        <f t="shared" si="9"/>
        <v>#REF!</v>
      </c>
    </row>
    <row r="277" spans="1:5">
      <c r="A277" s="35" t="s">
        <v>329</v>
      </c>
      <c r="B277" s="35"/>
      <c r="C277" s="11" t="e">
        <f>+#REF!</f>
        <v>#REF!</v>
      </c>
      <c r="D277" s="11" t="e">
        <f t="shared" si="8"/>
        <v>#REF!</v>
      </c>
      <c r="E277" s="11" t="e">
        <f t="shared" si="9"/>
        <v>#REF!</v>
      </c>
    </row>
    <row r="278" spans="1:5">
      <c r="A278" s="35" t="s">
        <v>330</v>
      </c>
      <c r="B278" s="35"/>
      <c r="C278" s="11" t="e">
        <f>+#REF!</f>
        <v>#REF!</v>
      </c>
      <c r="D278" s="11" t="e">
        <f t="shared" si="8"/>
        <v>#REF!</v>
      </c>
      <c r="E278" s="11" t="e">
        <f t="shared" si="9"/>
        <v>#REF!</v>
      </c>
    </row>
    <row r="279" spans="1:5">
      <c r="A279" s="35" t="s">
        <v>331</v>
      </c>
      <c r="B279" s="35"/>
      <c r="C279" s="11" t="e">
        <f>+#REF!</f>
        <v>#REF!</v>
      </c>
      <c r="D279" s="11" t="e">
        <f t="shared" si="8"/>
        <v>#REF!</v>
      </c>
      <c r="E279" s="11" t="e">
        <f t="shared" si="9"/>
        <v>#REF!</v>
      </c>
    </row>
    <row r="280" spans="1:5">
      <c r="A280" s="35" t="s">
        <v>332</v>
      </c>
      <c r="B280" s="35"/>
      <c r="C280" s="11" t="e">
        <f>+#REF!</f>
        <v>#REF!</v>
      </c>
      <c r="D280" s="11" t="e">
        <f t="shared" si="8"/>
        <v>#REF!</v>
      </c>
      <c r="E280" s="11" t="e">
        <f t="shared" si="9"/>
        <v>#REF!</v>
      </c>
    </row>
    <row r="281" spans="1:5">
      <c r="A281" s="35" t="s">
        <v>333</v>
      </c>
      <c r="B281" s="35"/>
      <c r="C281" s="11" t="e">
        <f>+#REF!</f>
        <v>#REF!</v>
      </c>
      <c r="D281" s="11" t="e">
        <f t="shared" si="8"/>
        <v>#REF!</v>
      </c>
      <c r="E281" s="11" t="e">
        <f t="shared" si="9"/>
        <v>#REF!</v>
      </c>
    </row>
    <row r="282" spans="1:5">
      <c r="A282" s="35" t="s">
        <v>334</v>
      </c>
      <c r="B282" s="35"/>
      <c r="C282" s="11" t="e">
        <f>+#REF!</f>
        <v>#REF!</v>
      </c>
      <c r="D282" s="11" t="e">
        <f t="shared" si="8"/>
        <v>#REF!</v>
      </c>
      <c r="E282" s="11" t="e">
        <f t="shared" si="9"/>
        <v>#REF!</v>
      </c>
    </row>
    <row r="283" spans="1:5">
      <c r="A283" s="35" t="s">
        <v>335</v>
      </c>
      <c r="B283" s="35"/>
      <c r="C283" s="11" t="e">
        <f>+#REF!</f>
        <v>#REF!</v>
      </c>
      <c r="D283" s="11" t="e">
        <f t="shared" si="8"/>
        <v>#REF!</v>
      </c>
      <c r="E283" s="11" t="e">
        <f t="shared" si="9"/>
        <v>#REF!</v>
      </c>
    </row>
    <row r="284" spans="1:5">
      <c r="A284" s="35" t="s">
        <v>336</v>
      </c>
      <c r="B284" s="35"/>
      <c r="C284" s="11" t="e">
        <f>+#REF!</f>
        <v>#REF!</v>
      </c>
      <c r="D284" s="11" t="e">
        <f t="shared" si="8"/>
        <v>#REF!</v>
      </c>
      <c r="E284" s="11" t="e">
        <f t="shared" si="9"/>
        <v>#REF!</v>
      </c>
    </row>
    <row r="285" spans="1:5">
      <c r="A285" s="35" t="s">
        <v>337</v>
      </c>
      <c r="B285" s="35"/>
      <c r="C285" s="11" t="e">
        <f>+#REF!</f>
        <v>#REF!</v>
      </c>
      <c r="D285" s="11" t="e">
        <f t="shared" si="8"/>
        <v>#REF!</v>
      </c>
      <c r="E285" s="11" t="e">
        <f t="shared" si="9"/>
        <v>#REF!</v>
      </c>
    </row>
    <row r="286" spans="1:5">
      <c r="A286" s="35" t="s">
        <v>338</v>
      </c>
      <c r="B286" s="35"/>
      <c r="C286" s="11" t="e">
        <f>+#REF!</f>
        <v>#REF!</v>
      </c>
      <c r="D286" s="11" t="e">
        <f t="shared" si="8"/>
        <v>#REF!</v>
      </c>
      <c r="E286" s="11" t="e">
        <f t="shared" si="9"/>
        <v>#REF!</v>
      </c>
    </row>
    <row r="287" spans="1:5">
      <c r="A287" s="35" t="s">
        <v>339</v>
      </c>
      <c r="B287" s="35"/>
      <c r="C287" s="11" t="e">
        <f>+#REF!</f>
        <v>#REF!</v>
      </c>
      <c r="D287" s="11" t="e">
        <f t="shared" si="8"/>
        <v>#REF!</v>
      </c>
      <c r="E287" s="11" t="e">
        <f t="shared" si="9"/>
        <v>#REF!</v>
      </c>
    </row>
    <row r="288" spans="1:5">
      <c r="A288" s="35" t="s">
        <v>340</v>
      </c>
      <c r="B288" s="35"/>
      <c r="C288" s="11" t="e">
        <f>+#REF!</f>
        <v>#REF!</v>
      </c>
      <c r="D288" s="11" t="e">
        <f t="shared" si="8"/>
        <v>#REF!</v>
      </c>
      <c r="E288" s="11" t="e">
        <f t="shared" si="9"/>
        <v>#REF!</v>
      </c>
    </row>
    <row r="289" spans="1:5">
      <c r="A289" s="35" t="s">
        <v>341</v>
      </c>
      <c r="B289" s="35"/>
      <c r="C289" s="11" t="e">
        <f>+#REF!</f>
        <v>#REF!</v>
      </c>
      <c r="D289" s="11" t="e">
        <f t="shared" si="8"/>
        <v>#REF!</v>
      </c>
      <c r="E289" s="11" t="e">
        <f t="shared" si="9"/>
        <v>#REF!</v>
      </c>
    </row>
    <row r="290" spans="1:5">
      <c r="A290" s="35" t="s">
        <v>342</v>
      </c>
      <c r="B290" s="35"/>
      <c r="C290" s="11" t="e">
        <f>+#REF!</f>
        <v>#REF!</v>
      </c>
      <c r="D290" s="11" t="e">
        <f t="shared" si="8"/>
        <v>#REF!</v>
      </c>
      <c r="E290" s="11" t="e">
        <f t="shared" si="9"/>
        <v>#REF!</v>
      </c>
    </row>
    <row r="291" spans="1:5">
      <c r="A291" s="35" t="s">
        <v>343</v>
      </c>
      <c r="B291" s="35"/>
      <c r="C291" s="11" t="e">
        <f>+#REF!</f>
        <v>#REF!</v>
      </c>
      <c r="D291" s="11" t="e">
        <f t="shared" si="8"/>
        <v>#REF!</v>
      </c>
      <c r="E291" s="11" t="e">
        <f t="shared" si="9"/>
        <v>#REF!</v>
      </c>
    </row>
    <row r="292" spans="1:5">
      <c r="A292" s="35" t="s">
        <v>344</v>
      </c>
      <c r="B292" s="35"/>
      <c r="C292" s="11" t="e">
        <f>+#REF!</f>
        <v>#REF!</v>
      </c>
      <c r="D292" s="11" t="e">
        <f t="shared" si="8"/>
        <v>#REF!</v>
      </c>
      <c r="E292" s="11" t="e">
        <f t="shared" si="9"/>
        <v>#REF!</v>
      </c>
    </row>
    <row r="293" spans="1:5">
      <c r="A293" s="35" t="s">
        <v>345</v>
      </c>
      <c r="B293" s="35"/>
      <c r="C293" s="11" t="e">
        <f>+#REF!</f>
        <v>#REF!</v>
      </c>
      <c r="D293" s="11" t="e">
        <f t="shared" si="8"/>
        <v>#REF!</v>
      </c>
      <c r="E293" s="11" t="e">
        <f t="shared" si="9"/>
        <v>#REF!</v>
      </c>
    </row>
    <row r="294" spans="1:5">
      <c r="A294" s="35" t="s">
        <v>346</v>
      </c>
      <c r="B294" s="35"/>
      <c r="C294" s="11" t="e">
        <f>+#REF!</f>
        <v>#REF!</v>
      </c>
      <c r="D294" s="11" t="e">
        <f t="shared" si="8"/>
        <v>#REF!</v>
      </c>
      <c r="E294" s="11" t="e">
        <f t="shared" si="9"/>
        <v>#REF!</v>
      </c>
    </row>
    <row r="295" spans="1:5">
      <c r="A295" s="35" t="s">
        <v>347</v>
      </c>
      <c r="B295" s="35"/>
      <c r="C295" s="11" t="e">
        <f>+#REF!</f>
        <v>#REF!</v>
      </c>
      <c r="D295" s="11" t="e">
        <f t="shared" si="8"/>
        <v>#REF!</v>
      </c>
      <c r="E295" s="11" t="e">
        <f t="shared" si="9"/>
        <v>#REF!</v>
      </c>
    </row>
    <row r="296" spans="1:5">
      <c r="A296" s="35" t="s">
        <v>348</v>
      </c>
      <c r="B296" s="35"/>
      <c r="C296" s="11" t="e">
        <f>+#REF!</f>
        <v>#REF!</v>
      </c>
      <c r="D296" s="11" t="e">
        <f t="shared" si="8"/>
        <v>#REF!</v>
      </c>
      <c r="E296" s="11" t="e">
        <f t="shared" si="9"/>
        <v>#REF!</v>
      </c>
    </row>
    <row r="297" spans="1:5">
      <c r="A297" s="35" t="s">
        <v>349</v>
      </c>
      <c r="B297" s="35"/>
      <c r="C297" s="11" t="e">
        <f>+#REF!</f>
        <v>#REF!</v>
      </c>
      <c r="D297" s="11" t="e">
        <f t="shared" si="8"/>
        <v>#REF!</v>
      </c>
      <c r="E297" s="11" t="e">
        <f t="shared" si="9"/>
        <v>#REF!</v>
      </c>
    </row>
    <row r="298" spans="1:5">
      <c r="A298" s="35" t="s">
        <v>350</v>
      </c>
      <c r="B298" s="35"/>
      <c r="C298" s="11" t="e">
        <f>+#REF!</f>
        <v>#REF!</v>
      </c>
      <c r="D298" s="11" t="e">
        <f t="shared" si="8"/>
        <v>#REF!</v>
      </c>
      <c r="E298" s="11" t="e">
        <f t="shared" si="9"/>
        <v>#REF!</v>
      </c>
    </row>
    <row r="299" spans="1:5">
      <c r="A299" s="35" t="s">
        <v>351</v>
      </c>
      <c r="B299" s="35"/>
      <c r="C299" s="11" t="e">
        <f>+#REF!</f>
        <v>#REF!</v>
      </c>
      <c r="D299" s="11" t="e">
        <f t="shared" si="8"/>
        <v>#REF!</v>
      </c>
      <c r="E299" s="11" t="e">
        <f t="shared" si="9"/>
        <v>#REF!</v>
      </c>
    </row>
    <row r="300" spans="1:5">
      <c r="A300" s="35" t="s">
        <v>352</v>
      </c>
      <c r="B300" s="35"/>
      <c r="C300" s="11" t="e">
        <f>+#REF!</f>
        <v>#REF!</v>
      </c>
      <c r="D300" s="11" t="e">
        <f t="shared" si="8"/>
        <v>#REF!</v>
      </c>
      <c r="E300" s="11" t="e">
        <f t="shared" si="9"/>
        <v>#REF!</v>
      </c>
    </row>
    <row r="301" spans="1:5">
      <c r="A301" s="35" t="s">
        <v>353</v>
      </c>
      <c r="B301" s="35"/>
      <c r="C301" s="11" t="e">
        <f>+#REF!</f>
        <v>#REF!</v>
      </c>
      <c r="D301" s="11" t="e">
        <f t="shared" si="8"/>
        <v>#REF!</v>
      </c>
      <c r="E301" s="11" t="e">
        <f t="shared" si="9"/>
        <v>#REF!</v>
      </c>
    </row>
    <row r="302" spans="1:5">
      <c r="A302" s="35" t="s">
        <v>354</v>
      </c>
      <c r="B302" s="35"/>
      <c r="C302" s="11" t="e">
        <f>+#REF!</f>
        <v>#REF!</v>
      </c>
      <c r="D302" s="11" t="e">
        <f t="shared" si="8"/>
        <v>#REF!</v>
      </c>
      <c r="E302" s="11" t="e">
        <f t="shared" si="9"/>
        <v>#REF!</v>
      </c>
    </row>
    <row r="303" spans="1:5">
      <c r="A303" s="35" t="s">
        <v>355</v>
      </c>
      <c r="B303" s="35"/>
      <c r="C303" s="11" t="e">
        <f>+#REF!</f>
        <v>#REF!</v>
      </c>
      <c r="D303" s="11" t="e">
        <f t="shared" si="8"/>
        <v>#REF!</v>
      </c>
      <c r="E303" s="11" t="e">
        <f t="shared" si="9"/>
        <v>#REF!</v>
      </c>
    </row>
    <row r="304" spans="1:5">
      <c r="A304" s="35" t="s">
        <v>356</v>
      </c>
      <c r="B304" s="35"/>
      <c r="C304" s="11" t="e">
        <f>+#REF!</f>
        <v>#REF!</v>
      </c>
      <c r="D304" s="11" t="e">
        <f t="shared" si="8"/>
        <v>#REF!</v>
      </c>
      <c r="E304" s="11" t="e">
        <f t="shared" si="9"/>
        <v>#REF!</v>
      </c>
    </row>
    <row r="305" spans="1:5">
      <c r="A305" s="35" t="s">
        <v>357</v>
      </c>
      <c r="B305" s="35"/>
      <c r="C305" s="11" t="e">
        <f>+#REF!</f>
        <v>#REF!</v>
      </c>
      <c r="D305" s="11" t="e">
        <f t="shared" si="8"/>
        <v>#REF!</v>
      </c>
      <c r="E305" s="11" t="e">
        <f t="shared" si="9"/>
        <v>#REF!</v>
      </c>
    </row>
    <row r="306" spans="1:5">
      <c r="A306" s="35" t="s">
        <v>358</v>
      </c>
      <c r="B306" s="35"/>
      <c r="C306" s="11" t="e">
        <f>+#REF!</f>
        <v>#REF!</v>
      </c>
      <c r="D306" s="11" t="e">
        <f t="shared" si="8"/>
        <v>#REF!</v>
      </c>
      <c r="E306" s="11" t="e">
        <f t="shared" si="9"/>
        <v>#REF!</v>
      </c>
    </row>
    <row r="307" spans="1:5">
      <c r="A307" s="35" t="s">
        <v>359</v>
      </c>
      <c r="B307" s="35"/>
      <c r="C307" s="11" t="e">
        <f>+#REF!</f>
        <v>#REF!</v>
      </c>
      <c r="D307" s="11" t="e">
        <f t="shared" si="8"/>
        <v>#REF!</v>
      </c>
      <c r="E307" s="11" t="e">
        <f t="shared" si="9"/>
        <v>#REF!</v>
      </c>
    </row>
    <row r="308" spans="1:5">
      <c r="A308" s="35" t="s">
        <v>360</v>
      </c>
      <c r="B308" s="35"/>
      <c r="C308" s="11" t="e">
        <f>+#REF!</f>
        <v>#REF!</v>
      </c>
      <c r="D308" s="11" t="e">
        <f t="shared" si="8"/>
        <v>#REF!</v>
      </c>
      <c r="E308" s="11" t="e">
        <f t="shared" si="9"/>
        <v>#REF!</v>
      </c>
    </row>
    <row r="309" spans="1:5">
      <c r="A309" s="35" t="s">
        <v>361</v>
      </c>
      <c r="B309" s="35"/>
      <c r="C309" s="11" t="e">
        <f>+#REF!</f>
        <v>#REF!</v>
      </c>
      <c r="D309" s="11" t="e">
        <f t="shared" si="8"/>
        <v>#REF!</v>
      </c>
      <c r="E309" s="11" t="e">
        <f t="shared" si="9"/>
        <v>#REF!</v>
      </c>
    </row>
    <row r="310" spans="1:5">
      <c r="A310" s="35" t="s">
        <v>362</v>
      </c>
      <c r="B310" s="35"/>
      <c r="C310" s="11" t="e">
        <f>+#REF!</f>
        <v>#REF!</v>
      </c>
      <c r="D310" s="11" t="e">
        <f t="shared" si="8"/>
        <v>#REF!</v>
      </c>
      <c r="E310" s="11" t="e">
        <f t="shared" si="9"/>
        <v>#REF!</v>
      </c>
    </row>
    <row r="311" spans="1:5">
      <c r="A311" s="35" t="s">
        <v>363</v>
      </c>
      <c r="B311" s="35"/>
      <c r="C311" s="11" t="e">
        <f>+#REF!</f>
        <v>#REF!</v>
      </c>
      <c r="D311" s="11" t="e">
        <f t="shared" si="8"/>
        <v>#REF!</v>
      </c>
      <c r="E311" s="11" t="e">
        <f t="shared" si="9"/>
        <v>#REF!</v>
      </c>
    </row>
    <row r="312" spans="1:5">
      <c r="A312" s="35" t="s">
        <v>364</v>
      </c>
      <c r="B312" s="35"/>
      <c r="C312" s="11" t="e">
        <f>+#REF!</f>
        <v>#REF!</v>
      </c>
      <c r="D312" s="11" t="e">
        <f t="shared" si="8"/>
        <v>#REF!</v>
      </c>
      <c r="E312" s="11" t="e">
        <f t="shared" si="9"/>
        <v>#REF!</v>
      </c>
    </row>
    <row r="313" spans="1:5">
      <c r="A313" s="35" t="s">
        <v>365</v>
      </c>
      <c r="B313" s="35"/>
      <c r="C313" s="11" t="e">
        <f>+#REF!</f>
        <v>#REF!</v>
      </c>
      <c r="D313" s="11" t="e">
        <f t="shared" si="8"/>
        <v>#REF!</v>
      </c>
      <c r="E313" s="11" t="e">
        <f t="shared" si="9"/>
        <v>#REF!</v>
      </c>
    </row>
    <row r="314" spans="1:5">
      <c r="A314" s="35" t="s">
        <v>366</v>
      </c>
      <c r="B314" s="35"/>
      <c r="C314" s="11" t="e">
        <f>+#REF!</f>
        <v>#REF!</v>
      </c>
      <c r="D314" s="11" t="e">
        <f t="shared" si="8"/>
        <v>#REF!</v>
      </c>
      <c r="E314" s="11" t="e">
        <f t="shared" si="9"/>
        <v>#REF!</v>
      </c>
    </row>
    <row r="315" spans="1:5">
      <c r="A315" s="35" t="s">
        <v>367</v>
      </c>
      <c r="B315" s="35"/>
      <c r="C315" s="11" t="e">
        <f>+#REF!</f>
        <v>#REF!</v>
      </c>
      <c r="D315" s="11" t="e">
        <f t="shared" si="8"/>
        <v>#REF!</v>
      </c>
      <c r="E315" s="11" t="e">
        <f t="shared" si="9"/>
        <v>#REF!</v>
      </c>
    </row>
    <row r="316" spans="1:5">
      <c r="A316" s="35" t="s">
        <v>368</v>
      </c>
      <c r="B316" s="35"/>
      <c r="C316" s="11" t="e">
        <f>+#REF!</f>
        <v>#REF!</v>
      </c>
      <c r="D316" s="11" t="e">
        <f t="shared" si="8"/>
        <v>#REF!</v>
      </c>
      <c r="E316" s="11" t="e">
        <f t="shared" si="9"/>
        <v>#REF!</v>
      </c>
    </row>
    <row r="317" spans="1:5">
      <c r="A317" s="35" t="s">
        <v>369</v>
      </c>
      <c r="B317" s="35"/>
      <c r="C317" s="11" t="e">
        <f>+#REF!</f>
        <v>#REF!</v>
      </c>
      <c r="D317" s="11" t="e">
        <f t="shared" si="8"/>
        <v>#REF!</v>
      </c>
      <c r="E317" s="11" t="e">
        <f t="shared" si="9"/>
        <v>#REF!</v>
      </c>
    </row>
    <row r="318" spans="1:5">
      <c r="A318" s="35" t="s">
        <v>370</v>
      </c>
      <c r="B318" s="35"/>
      <c r="C318" s="11" t="e">
        <f>+#REF!</f>
        <v>#REF!</v>
      </c>
      <c r="D318" s="11" t="e">
        <f t="shared" si="8"/>
        <v>#REF!</v>
      </c>
      <c r="E318" s="11" t="e">
        <f t="shared" si="9"/>
        <v>#REF!</v>
      </c>
    </row>
    <row r="319" spans="1:5">
      <c r="A319" s="35" t="s">
        <v>371</v>
      </c>
      <c r="B319" s="35"/>
      <c r="C319" s="11" t="e">
        <f>+#REF!</f>
        <v>#REF!</v>
      </c>
      <c r="D319" s="11" t="e">
        <f t="shared" si="8"/>
        <v>#REF!</v>
      </c>
      <c r="E319" s="11" t="e">
        <f t="shared" si="9"/>
        <v>#REF!</v>
      </c>
    </row>
    <row r="320" spans="1:5">
      <c r="A320" s="35" t="s">
        <v>372</v>
      </c>
      <c r="B320" s="35"/>
      <c r="C320" s="11" t="e">
        <f>+#REF!</f>
        <v>#REF!</v>
      </c>
      <c r="D320" s="11" t="e">
        <f t="shared" si="8"/>
        <v>#REF!</v>
      </c>
      <c r="E320" s="11" t="e">
        <f t="shared" si="9"/>
        <v>#REF!</v>
      </c>
    </row>
    <row r="321" spans="1:5">
      <c r="A321" s="35" t="s">
        <v>373</v>
      </c>
      <c r="B321" s="35"/>
      <c r="C321" s="11" t="e">
        <f>+#REF!</f>
        <v>#REF!</v>
      </c>
      <c r="D321" s="11" t="e">
        <f t="shared" si="8"/>
        <v>#REF!</v>
      </c>
      <c r="E321" s="11" t="e">
        <f t="shared" si="9"/>
        <v>#REF!</v>
      </c>
    </row>
    <row r="322" spans="1:5">
      <c r="A322" s="35" t="s">
        <v>374</v>
      </c>
      <c r="B322" s="35"/>
      <c r="C322" s="11" t="e">
        <f>+#REF!</f>
        <v>#REF!</v>
      </c>
      <c r="D322" s="11" t="e">
        <f t="shared" si="8"/>
        <v>#REF!</v>
      </c>
      <c r="E322" s="11" t="e">
        <f t="shared" si="9"/>
        <v>#REF!</v>
      </c>
    </row>
    <row r="323" spans="1:5">
      <c r="A323" s="35" t="s">
        <v>375</v>
      </c>
      <c r="B323" s="35"/>
      <c r="C323" s="11" t="e">
        <f>+#REF!</f>
        <v>#REF!</v>
      </c>
      <c r="D323" s="11" t="e">
        <f t="shared" ref="D323:D387" si="10">IF(C323&lt;&gt;"No declarado", MID(C323,1,100),"")</f>
        <v>#REF!</v>
      </c>
      <c r="E323" s="11" t="e">
        <f t="shared" ref="E323:E386" si="11">IF(C323="No declarado", "")</f>
        <v>#REF!</v>
      </c>
    </row>
    <row r="324" spans="1:5">
      <c r="A324" s="35" t="s">
        <v>376</v>
      </c>
      <c r="B324" s="35"/>
      <c r="C324" s="11" t="e">
        <f>+#REF!</f>
        <v>#REF!</v>
      </c>
      <c r="D324" s="11" t="e">
        <f t="shared" si="10"/>
        <v>#REF!</v>
      </c>
      <c r="E324" s="11" t="e">
        <f t="shared" si="11"/>
        <v>#REF!</v>
      </c>
    </row>
    <row r="325" spans="1:5">
      <c r="A325" s="35" t="s">
        <v>377</v>
      </c>
      <c r="B325" s="35"/>
      <c r="C325" s="11" t="e">
        <f>+#REF!</f>
        <v>#REF!</v>
      </c>
      <c r="D325" s="11" t="e">
        <f t="shared" si="10"/>
        <v>#REF!</v>
      </c>
      <c r="E325" s="11" t="e">
        <f t="shared" si="11"/>
        <v>#REF!</v>
      </c>
    </row>
    <row r="326" spans="1:5">
      <c r="A326" s="35" t="s">
        <v>378</v>
      </c>
      <c r="B326" s="35"/>
      <c r="C326" s="11" t="e">
        <f>+#REF!</f>
        <v>#REF!</v>
      </c>
      <c r="D326" s="11" t="e">
        <f t="shared" si="10"/>
        <v>#REF!</v>
      </c>
      <c r="E326" s="11" t="e">
        <f t="shared" si="11"/>
        <v>#REF!</v>
      </c>
    </row>
    <row r="327" spans="1:5">
      <c r="A327" s="35" t="s">
        <v>379</v>
      </c>
      <c r="B327" s="35"/>
      <c r="C327" s="11" t="e">
        <f>+#REF!</f>
        <v>#REF!</v>
      </c>
      <c r="D327" s="11" t="e">
        <f t="shared" si="10"/>
        <v>#REF!</v>
      </c>
      <c r="E327" s="11" t="e">
        <f t="shared" si="11"/>
        <v>#REF!</v>
      </c>
    </row>
    <row r="328" spans="1:5">
      <c r="A328" s="35" t="s">
        <v>380</v>
      </c>
      <c r="B328" s="35"/>
      <c r="C328" s="11" t="e">
        <f>+#REF!</f>
        <v>#REF!</v>
      </c>
      <c r="D328" s="11" t="e">
        <f t="shared" si="10"/>
        <v>#REF!</v>
      </c>
      <c r="E328" s="11" t="e">
        <f t="shared" si="11"/>
        <v>#REF!</v>
      </c>
    </row>
    <row r="329" spans="1:5">
      <c r="A329" s="35" t="s">
        <v>381</v>
      </c>
      <c r="B329" s="35"/>
      <c r="C329" s="11" t="e">
        <f>+#REF!</f>
        <v>#REF!</v>
      </c>
      <c r="D329" s="11" t="e">
        <f t="shared" si="10"/>
        <v>#REF!</v>
      </c>
      <c r="E329" s="11" t="e">
        <f t="shared" si="11"/>
        <v>#REF!</v>
      </c>
    </row>
    <row r="330" spans="1:5">
      <c r="A330" s="35" t="s">
        <v>382</v>
      </c>
      <c r="B330" s="35"/>
      <c r="C330" s="11" t="e">
        <f>+#REF!</f>
        <v>#REF!</v>
      </c>
      <c r="D330" s="11" t="e">
        <f t="shared" si="10"/>
        <v>#REF!</v>
      </c>
      <c r="E330" s="11" t="e">
        <f t="shared" si="11"/>
        <v>#REF!</v>
      </c>
    </row>
    <row r="331" spans="1:5">
      <c r="A331" s="35" t="s">
        <v>383</v>
      </c>
      <c r="B331" s="35"/>
      <c r="C331" s="11" t="e">
        <f>+#REF!</f>
        <v>#REF!</v>
      </c>
      <c r="D331" s="11" t="e">
        <f t="shared" si="10"/>
        <v>#REF!</v>
      </c>
      <c r="E331" s="11" t="e">
        <f t="shared" si="11"/>
        <v>#REF!</v>
      </c>
    </row>
    <row r="332" spans="1:5">
      <c r="A332" s="35" t="s">
        <v>384</v>
      </c>
      <c r="B332" s="35"/>
      <c r="C332" s="11" t="e">
        <f>+#REF!</f>
        <v>#REF!</v>
      </c>
      <c r="D332" s="11" t="e">
        <f t="shared" si="10"/>
        <v>#REF!</v>
      </c>
      <c r="E332" s="11" t="e">
        <f t="shared" si="11"/>
        <v>#REF!</v>
      </c>
    </row>
    <row r="333" spans="1:5">
      <c r="A333" s="35" t="s">
        <v>385</v>
      </c>
      <c r="B333" s="35"/>
      <c r="C333" s="11" t="e">
        <f>+#REF!</f>
        <v>#REF!</v>
      </c>
      <c r="D333" s="11" t="e">
        <f t="shared" si="10"/>
        <v>#REF!</v>
      </c>
      <c r="E333" s="11" t="e">
        <f t="shared" si="11"/>
        <v>#REF!</v>
      </c>
    </row>
    <row r="334" spans="1:5">
      <c r="A334" s="35" t="s">
        <v>386</v>
      </c>
      <c r="B334" s="35"/>
      <c r="C334" s="11" t="e">
        <f>+#REF!</f>
        <v>#REF!</v>
      </c>
      <c r="D334" s="11" t="e">
        <f t="shared" si="10"/>
        <v>#REF!</v>
      </c>
      <c r="E334" s="11" t="e">
        <f t="shared" si="11"/>
        <v>#REF!</v>
      </c>
    </row>
    <row r="335" spans="1:5">
      <c r="A335" s="35" t="s">
        <v>387</v>
      </c>
      <c r="B335" s="35"/>
      <c r="C335" s="11" t="e">
        <f>+#REF!</f>
        <v>#REF!</v>
      </c>
      <c r="D335" s="11" t="e">
        <f t="shared" si="10"/>
        <v>#REF!</v>
      </c>
      <c r="E335" s="11" t="e">
        <f t="shared" si="11"/>
        <v>#REF!</v>
      </c>
    </row>
    <row r="336" spans="1:5">
      <c r="A336" s="35" t="s">
        <v>388</v>
      </c>
      <c r="B336" s="35"/>
      <c r="C336" s="11" t="e">
        <f>+#REF!</f>
        <v>#REF!</v>
      </c>
      <c r="D336" s="11" t="e">
        <f t="shared" si="10"/>
        <v>#REF!</v>
      </c>
      <c r="E336" s="11" t="e">
        <f t="shared" si="11"/>
        <v>#REF!</v>
      </c>
    </row>
    <row r="337" spans="1:5">
      <c r="A337" s="35" t="s">
        <v>389</v>
      </c>
      <c r="B337" s="35"/>
      <c r="C337" s="11" t="e">
        <f>+#REF!</f>
        <v>#REF!</v>
      </c>
      <c r="D337" s="11" t="e">
        <f t="shared" si="10"/>
        <v>#REF!</v>
      </c>
      <c r="E337" s="11" t="e">
        <f t="shared" si="11"/>
        <v>#REF!</v>
      </c>
    </row>
    <row r="338" spans="1:5">
      <c r="A338" s="35" t="s">
        <v>390</v>
      </c>
      <c r="B338" s="35"/>
      <c r="C338" s="11" t="e">
        <f>+#REF!</f>
        <v>#REF!</v>
      </c>
      <c r="D338" s="11" t="e">
        <f t="shared" si="10"/>
        <v>#REF!</v>
      </c>
      <c r="E338" s="11" t="e">
        <f t="shared" si="11"/>
        <v>#REF!</v>
      </c>
    </row>
    <row r="339" spans="1:5">
      <c r="A339" s="35" t="s">
        <v>391</v>
      </c>
      <c r="B339" s="35"/>
      <c r="C339" s="11" t="e">
        <f>+#REF!</f>
        <v>#REF!</v>
      </c>
      <c r="D339" s="11" t="e">
        <f t="shared" si="10"/>
        <v>#REF!</v>
      </c>
      <c r="E339" s="11" t="e">
        <f t="shared" si="11"/>
        <v>#REF!</v>
      </c>
    </row>
    <row r="340" spans="1:5">
      <c r="A340" s="35" t="s">
        <v>392</v>
      </c>
      <c r="B340" s="35"/>
      <c r="C340" s="11" t="e">
        <f>+#REF!</f>
        <v>#REF!</v>
      </c>
      <c r="D340" s="11" t="e">
        <f t="shared" si="10"/>
        <v>#REF!</v>
      </c>
      <c r="E340" s="11" t="e">
        <f t="shared" si="11"/>
        <v>#REF!</v>
      </c>
    </row>
    <row r="341" spans="1:5">
      <c r="A341" s="35" t="s">
        <v>393</v>
      </c>
      <c r="B341" s="35"/>
      <c r="C341" s="11" t="e">
        <f>+#REF!</f>
        <v>#REF!</v>
      </c>
      <c r="D341" s="11" t="e">
        <f t="shared" si="10"/>
        <v>#REF!</v>
      </c>
      <c r="E341" s="11" t="e">
        <f t="shared" si="11"/>
        <v>#REF!</v>
      </c>
    </row>
    <row r="342" spans="1:5">
      <c r="A342" s="35" t="s">
        <v>394</v>
      </c>
      <c r="B342" s="35"/>
      <c r="C342" s="11" t="e">
        <f>+#REF!</f>
        <v>#REF!</v>
      </c>
      <c r="D342" s="11" t="e">
        <f t="shared" si="10"/>
        <v>#REF!</v>
      </c>
      <c r="E342" s="11" t="e">
        <f t="shared" si="11"/>
        <v>#REF!</v>
      </c>
    </row>
    <row r="343" spans="1:5">
      <c r="A343" s="35" t="s">
        <v>395</v>
      </c>
      <c r="B343" s="35"/>
      <c r="C343" s="11" t="e">
        <f>+#REF!</f>
        <v>#REF!</v>
      </c>
      <c r="D343" s="11" t="e">
        <f t="shared" si="10"/>
        <v>#REF!</v>
      </c>
      <c r="E343" s="11" t="e">
        <f t="shared" si="11"/>
        <v>#REF!</v>
      </c>
    </row>
    <row r="344" spans="1:5">
      <c r="A344" s="35" t="s">
        <v>396</v>
      </c>
      <c r="B344" s="35"/>
      <c r="C344" s="11" t="e">
        <f>+#REF!</f>
        <v>#REF!</v>
      </c>
      <c r="D344" s="11" t="e">
        <f t="shared" si="10"/>
        <v>#REF!</v>
      </c>
      <c r="E344" s="11" t="e">
        <f t="shared" si="11"/>
        <v>#REF!</v>
      </c>
    </row>
    <row r="345" spans="1:5">
      <c r="A345" s="35" t="s">
        <v>397</v>
      </c>
      <c r="B345" s="35"/>
      <c r="C345" s="11" t="e">
        <f>+#REF!</f>
        <v>#REF!</v>
      </c>
      <c r="D345" s="11" t="e">
        <f t="shared" si="10"/>
        <v>#REF!</v>
      </c>
      <c r="E345" s="11" t="e">
        <f t="shared" si="11"/>
        <v>#REF!</v>
      </c>
    </row>
    <row r="346" spans="1:5">
      <c r="A346" s="35" t="s">
        <v>398</v>
      </c>
      <c r="B346" s="35"/>
      <c r="C346" s="11" t="e">
        <f>+#REF!</f>
        <v>#REF!</v>
      </c>
      <c r="D346" s="11" t="e">
        <f t="shared" si="10"/>
        <v>#REF!</v>
      </c>
      <c r="E346" s="11" t="e">
        <f t="shared" si="11"/>
        <v>#REF!</v>
      </c>
    </row>
    <row r="347" spans="1:5">
      <c r="A347" s="35" t="s">
        <v>399</v>
      </c>
      <c r="B347" s="35"/>
      <c r="C347" s="11" t="e">
        <f>+#REF!</f>
        <v>#REF!</v>
      </c>
      <c r="D347" s="11" t="e">
        <f t="shared" si="10"/>
        <v>#REF!</v>
      </c>
      <c r="E347" s="11" t="e">
        <f t="shared" si="11"/>
        <v>#REF!</v>
      </c>
    </row>
    <row r="348" spans="1:5">
      <c r="A348" s="35" t="s">
        <v>400</v>
      </c>
      <c r="B348" s="35"/>
      <c r="C348" s="11" t="e">
        <f>+#REF!</f>
        <v>#REF!</v>
      </c>
      <c r="D348" s="11" t="e">
        <f t="shared" si="10"/>
        <v>#REF!</v>
      </c>
      <c r="E348" s="11" t="e">
        <f t="shared" si="11"/>
        <v>#REF!</v>
      </c>
    </row>
    <row r="349" spans="1:5">
      <c r="A349" s="35" t="s">
        <v>401</v>
      </c>
      <c r="B349" s="35"/>
      <c r="C349" s="11" t="e">
        <f>+#REF!</f>
        <v>#REF!</v>
      </c>
      <c r="D349" s="11" t="e">
        <f t="shared" si="10"/>
        <v>#REF!</v>
      </c>
      <c r="E349" s="11" t="e">
        <f t="shared" si="11"/>
        <v>#REF!</v>
      </c>
    </row>
    <row r="350" spans="1:5">
      <c r="A350" s="35" t="s">
        <v>402</v>
      </c>
      <c r="B350" s="35"/>
      <c r="C350" s="11" t="e">
        <f>+#REF!</f>
        <v>#REF!</v>
      </c>
      <c r="D350" s="11" t="e">
        <f t="shared" si="10"/>
        <v>#REF!</v>
      </c>
      <c r="E350" s="11" t="e">
        <f t="shared" si="11"/>
        <v>#REF!</v>
      </c>
    </row>
    <row r="351" spans="1:5">
      <c r="A351" s="35" t="s">
        <v>403</v>
      </c>
      <c r="B351" s="35"/>
      <c r="C351" s="11" t="e">
        <f>+#REF!</f>
        <v>#REF!</v>
      </c>
      <c r="D351" s="11" t="e">
        <f t="shared" si="10"/>
        <v>#REF!</v>
      </c>
      <c r="E351" s="11" t="e">
        <f t="shared" si="11"/>
        <v>#REF!</v>
      </c>
    </row>
    <row r="352" spans="1:5">
      <c r="A352" s="35" t="s">
        <v>404</v>
      </c>
      <c r="B352" s="35"/>
      <c r="C352" s="11" t="e">
        <f>+#REF!</f>
        <v>#REF!</v>
      </c>
      <c r="D352" s="11" t="e">
        <f t="shared" si="10"/>
        <v>#REF!</v>
      </c>
      <c r="E352" s="11" t="e">
        <f t="shared" si="11"/>
        <v>#REF!</v>
      </c>
    </row>
    <row r="353" spans="1:5">
      <c r="A353" s="35" t="s">
        <v>405</v>
      </c>
      <c r="B353" s="35"/>
      <c r="C353" s="11" t="e">
        <f>+#REF!</f>
        <v>#REF!</v>
      </c>
      <c r="D353" s="11" t="e">
        <f t="shared" si="10"/>
        <v>#REF!</v>
      </c>
      <c r="E353" s="11" t="e">
        <f t="shared" si="11"/>
        <v>#REF!</v>
      </c>
    </row>
    <row r="354" spans="1:5">
      <c r="A354" s="35" t="s">
        <v>406</v>
      </c>
      <c r="B354" s="35"/>
      <c r="C354" s="11" t="e">
        <f>+#REF!</f>
        <v>#REF!</v>
      </c>
      <c r="D354" s="11" t="e">
        <f t="shared" si="10"/>
        <v>#REF!</v>
      </c>
      <c r="E354" s="11" t="e">
        <f t="shared" si="11"/>
        <v>#REF!</v>
      </c>
    </row>
    <row r="355" spans="1:5">
      <c r="A355" s="35" t="s">
        <v>407</v>
      </c>
      <c r="B355" s="35"/>
      <c r="C355" s="11" t="e">
        <f>+#REF!</f>
        <v>#REF!</v>
      </c>
      <c r="D355" s="11" t="e">
        <f t="shared" si="10"/>
        <v>#REF!</v>
      </c>
      <c r="E355" s="11" t="e">
        <f t="shared" si="11"/>
        <v>#REF!</v>
      </c>
    </row>
    <row r="356" spans="1:5">
      <c r="A356" s="35" t="s">
        <v>408</v>
      </c>
      <c r="B356" s="35"/>
      <c r="C356" s="11" t="e">
        <f>+#REF!</f>
        <v>#REF!</v>
      </c>
      <c r="D356" s="11" t="e">
        <f t="shared" si="10"/>
        <v>#REF!</v>
      </c>
      <c r="E356" s="11" t="e">
        <f t="shared" si="11"/>
        <v>#REF!</v>
      </c>
    </row>
    <row r="357" spans="1:5">
      <c r="A357" s="35" t="s">
        <v>409</v>
      </c>
      <c r="B357" s="35"/>
      <c r="C357" s="11" t="e">
        <f>+#REF!</f>
        <v>#REF!</v>
      </c>
      <c r="D357" s="11" t="e">
        <f t="shared" si="10"/>
        <v>#REF!</v>
      </c>
      <c r="E357" s="11" t="e">
        <f t="shared" si="11"/>
        <v>#REF!</v>
      </c>
    </row>
    <row r="358" spans="1:5">
      <c r="A358" s="35" t="s">
        <v>410</v>
      </c>
      <c r="B358" s="35"/>
      <c r="C358" s="11" t="e">
        <f>+#REF!</f>
        <v>#REF!</v>
      </c>
      <c r="D358" s="11" t="e">
        <f t="shared" si="10"/>
        <v>#REF!</v>
      </c>
      <c r="E358" s="11" t="e">
        <f t="shared" si="11"/>
        <v>#REF!</v>
      </c>
    </row>
    <row r="359" spans="1:5">
      <c r="A359" s="35" t="s">
        <v>411</v>
      </c>
      <c r="B359" s="35"/>
      <c r="C359" s="11" t="e">
        <f>+#REF!</f>
        <v>#REF!</v>
      </c>
      <c r="D359" s="11" t="e">
        <f t="shared" si="10"/>
        <v>#REF!</v>
      </c>
      <c r="E359" s="11" t="e">
        <f t="shared" si="11"/>
        <v>#REF!</v>
      </c>
    </row>
    <row r="360" spans="1:5">
      <c r="A360" s="35" t="s">
        <v>412</v>
      </c>
      <c r="B360" s="35"/>
      <c r="C360" s="11" t="e">
        <f>+#REF!</f>
        <v>#REF!</v>
      </c>
      <c r="D360" s="11" t="e">
        <f t="shared" si="10"/>
        <v>#REF!</v>
      </c>
      <c r="E360" s="11" t="e">
        <f t="shared" si="11"/>
        <v>#REF!</v>
      </c>
    </row>
    <row r="361" spans="1:5">
      <c r="A361" s="35" t="s">
        <v>413</v>
      </c>
      <c r="B361" s="35"/>
      <c r="C361" s="11" t="e">
        <f>+#REF!</f>
        <v>#REF!</v>
      </c>
      <c r="D361" s="11" t="e">
        <f t="shared" si="10"/>
        <v>#REF!</v>
      </c>
      <c r="E361" s="11" t="e">
        <f t="shared" si="11"/>
        <v>#REF!</v>
      </c>
    </row>
    <row r="362" spans="1:5">
      <c r="A362" s="35" t="s">
        <v>111</v>
      </c>
      <c r="B362" s="35"/>
      <c r="C362" s="11" t="e">
        <f>+#REF!</f>
        <v>#REF!</v>
      </c>
      <c r="D362" s="11" t="e">
        <f t="shared" si="10"/>
        <v>#REF!</v>
      </c>
      <c r="E362" s="11" t="e">
        <f t="shared" si="11"/>
        <v>#REF!</v>
      </c>
    </row>
    <row r="363" spans="1:5">
      <c r="A363" s="35" t="s">
        <v>112</v>
      </c>
      <c r="B363" s="35"/>
      <c r="C363" s="11" t="e">
        <f>+#REF!</f>
        <v>#REF!</v>
      </c>
      <c r="D363" s="11" t="e">
        <f t="shared" si="10"/>
        <v>#REF!</v>
      </c>
      <c r="E363" s="11" t="e">
        <f t="shared" si="11"/>
        <v>#REF!</v>
      </c>
    </row>
    <row r="364" spans="1:5">
      <c r="A364" s="35" t="s">
        <v>113</v>
      </c>
      <c r="B364" s="35"/>
      <c r="C364" s="11" t="e">
        <f>+#REF!</f>
        <v>#REF!</v>
      </c>
      <c r="D364" s="11" t="e">
        <f t="shared" si="10"/>
        <v>#REF!</v>
      </c>
      <c r="E364" s="11" t="e">
        <f t="shared" si="11"/>
        <v>#REF!</v>
      </c>
    </row>
    <row r="365" spans="1:5">
      <c r="A365" s="35" t="s">
        <v>114</v>
      </c>
      <c r="B365" s="35"/>
      <c r="C365" s="11" t="e">
        <f>+#REF!</f>
        <v>#REF!</v>
      </c>
      <c r="D365" s="11" t="e">
        <f t="shared" si="10"/>
        <v>#REF!</v>
      </c>
      <c r="E365" s="11" t="e">
        <f t="shared" si="11"/>
        <v>#REF!</v>
      </c>
    </row>
    <row r="366" spans="1:5">
      <c r="A366" s="35" t="s">
        <v>115</v>
      </c>
      <c r="B366" s="35"/>
      <c r="C366" s="11" t="e">
        <f>+#REF!</f>
        <v>#REF!</v>
      </c>
      <c r="D366" s="11" t="e">
        <f t="shared" si="10"/>
        <v>#REF!</v>
      </c>
      <c r="E366" s="11" t="e">
        <f t="shared" si="11"/>
        <v>#REF!</v>
      </c>
    </row>
    <row r="367" spans="1:5">
      <c r="A367" s="35" t="s">
        <v>116</v>
      </c>
      <c r="B367" s="35"/>
      <c r="C367" s="11" t="e">
        <f>+#REF!</f>
        <v>#REF!</v>
      </c>
      <c r="D367" s="11" t="e">
        <f t="shared" si="10"/>
        <v>#REF!</v>
      </c>
      <c r="E367" s="11" t="e">
        <f t="shared" si="11"/>
        <v>#REF!</v>
      </c>
    </row>
    <row r="368" spans="1:5">
      <c r="A368" s="35" t="s">
        <v>117</v>
      </c>
      <c r="B368" s="35"/>
      <c r="C368" s="11" t="e">
        <f>+#REF!</f>
        <v>#REF!</v>
      </c>
      <c r="D368" s="11" t="e">
        <f t="shared" si="10"/>
        <v>#REF!</v>
      </c>
      <c r="E368" s="11" t="e">
        <f t="shared" si="11"/>
        <v>#REF!</v>
      </c>
    </row>
    <row r="369" spans="1:5">
      <c r="A369" s="35" t="s">
        <v>118</v>
      </c>
      <c r="B369" s="35"/>
      <c r="C369" s="11" t="e">
        <f>+#REF!</f>
        <v>#REF!</v>
      </c>
      <c r="D369" s="11" t="e">
        <f t="shared" si="10"/>
        <v>#REF!</v>
      </c>
      <c r="E369" s="11" t="e">
        <f t="shared" si="11"/>
        <v>#REF!</v>
      </c>
    </row>
    <row r="370" spans="1:5">
      <c r="A370" s="35" t="s">
        <v>119</v>
      </c>
      <c r="B370" s="35"/>
      <c r="C370" s="11" t="e">
        <f>+#REF!</f>
        <v>#REF!</v>
      </c>
      <c r="D370" s="11"/>
      <c r="E370" s="11" t="e">
        <f t="shared" si="11"/>
        <v>#REF!</v>
      </c>
    </row>
    <row r="371" spans="1:5">
      <c r="A371" s="35" t="s">
        <v>121</v>
      </c>
      <c r="B371" s="35"/>
      <c r="C371" s="11" t="e">
        <f>+#REF!</f>
        <v>#REF!</v>
      </c>
      <c r="D371" s="11" t="e">
        <f t="shared" si="10"/>
        <v>#REF!</v>
      </c>
      <c r="E371" s="11" t="e">
        <f t="shared" si="11"/>
        <v>#REF!</v>
      </c>
    </row>
    <row r="372" spans="1:5">
      <c r="A372" s="35" t="s">
        <v>122</v>
      </c>
      <c r="B372" s="35"/>
      <c r="C372" s="11" t="e">
        <f>+#REF!</f>
        <v>#REF!</v>
      </c>
      <c r="D372" s="11" t="e">
        <f t="shared" si="10"/>
        <v>#REF!</v>
      </c>
      <c r="E372" s="11" t="e">
        <f t="shared" si="11"/>
        <v>#REF!</v>
      </c>
    </row>
    <row r="373" spans="1:5">
      <c r="A373" s="35" t="s">
        <v>123</v>
      </c>
      <c r="B373" s="35"/>
      <c r="C373" s="11" t="e">
        <f>+#REF!</f>
        <v>#REF!</v>
      </c>
      <c r="D373" s="11" t="e">
        <f t="shared" si="10"/>
        <v>#REF!</v>
      </c>
      <c r="E373" s="11" t="e">
        <f t="shared" si="11"/>
        <v>#REF!</v>
      </c>
    </row>
    <row r="374" spans="1:5">
      <c r="A374" s="35" t="s">
        <v>416</v>
      </c>
      <c r="B374" s="35"/>
      <c r="C374" s="11" t="e">
        <f>+#REF!</f>
        <v>#REF!</v>
      </c>
      <c r="D374" s="11" t="e">
        <f t="shared" si="10"/>
        <v>#REF!</v>
      </c>
      <c r="E374" s="11" t="e">
        <f t="shared" si="11"/>
        <v>#REF!</v>
      </c>
    </row>
    <row r="375" spans="1:5">
      <c r="A375" s="35" t="s">
        <v>417</v>
      </c>
      <c r="B375" s="35"/>
      <c r="C375" s="11" t="e">
        <f>+#REF!</f>
        <v>#REF!</v>
      </c>
      <c r="D375" s="11" t="e">
        <f t="shared" si="10"/>
        <v>#REF!</v>
      </c>
      <c r="E375" s="11" t="e">
        <f t="shared" si="11"/>
        <v>#REF!</v>
      </c>
    </row>
    <row r="376" spans="1:5">
      <c r="A376" s="35" t="s">
        <v>418</v>
      </c>
      <c r="B376" s="35"/>
      <c r="C376" s="11" t="e">
        <f>+#REF!</f>
        <v>#REF!</v>
      </c>
      <c r="D376" s="11" t="e">
        <f t="shared" si="10"/>
        <v>#REF!</v>
      </c>
      <c r="E376" s="11" t="e">
        <f t="shared" si="11"/>
        <v>#REF!</v>
      </c>
    </row>
    <row r="377" spans="1:5">
      <c r="A377" s="35" t="s">
        <v>501</v>
      </c>
      <c r="B377" s="35"/>
      <c r="C377" s="11" t="e">
        <f>+#REF!</f>
        <v>#REF!</v>
      </c>
      <c r="D377" s="11" t="e">
        <f t="shared" si="10"/>
        <v>#REF!</v>
      </c>
      <c r="E377" s="11" t="e">
        <f t="shared" si="11"/>
        <v>#REF!</v>
      </c>
    </row>
    <row r="378" spans="1:5">
      <c r="A378" s="35" t="s">
        <v>502</v>
      </c>
      <c r="B378" s="35"/>
      <c r="C378" s="11" t="e">
        <f>+#REF!</f>
        <v>#REF!</v>
      </c>
      <c r="D378" s="11" t="e">
        <f t="shared" si="10"/>
        <v>#REF!</v>
      </c>
      <c r="E378" s="11" t="e">
        <f t="shared" si="11"/>
        <v>#REF!</v>
      </c>
    </row>
    <row r="379" spans="1:5">
      <c r="A379" s="35" t="s">
        <v>503</v>
      </c>
      <c r="B379" s="35"/>
      <c r="C379" s="11" t="e">
        <f>+#REF!</f>
        <v>#REF!</v>
      </c>
      <c r="D379" s="11" t="e">
        <f t="shared" si="10"/>
        <v>#REF!</v>
      </c>
      <c r="E379" s="11" t="e">
        <f t="shared" si="11"/>
        <v>#REF!</v>
      </c>
    </row>
    <row r="380" spans="1:5">
      <c r="A380" s="35" t="s">
        <v>504</v>
      </c>
      <c r="B380" s="35"/>
      <c r="C380" s="11" t="e">
        <f>+#REF!</f>
        <v>#REF!</v>
      </c>
      <c r="D380" s="11" t="e">
        <f t="shared" si="10"/>
        <v>#REF!</v>
      </c>
      <c r="E380" s="11" t="e">
        <f t="shared" si="11"/>
        <v>#REF!</v>
      </c>
    </row>
    <row r="381" spans="1:5">
      <c r="A381" s="35" t="s">
        <v>120</v>
      </c>
      <c r="B381" s="35"/>
      <c r="C381" s="11" t="e">
        <f>+#REF!</f>
        <v>#REF!</v>
      </c>
      <c r="D381" s="11" t="e">
        <f t="shared" si="10"/>
        <v>#REF!</v>
      </c>
      <c r="E381" s="11" t="e">
        <f t="shared" si="11"/>
        <v>#REF!</v>
      </c>
    </row>
    <row r="382" spans="1:5">
      <c r="A382" s="35" t="s">
        <v>505</v>
      </c>
      <c r="B382" s="35"/>
      <c r="C382" s="11" t="e">
        <f>+#REF!</f>
        <v>#REF!</v>
      </c>
      <c r="D382" s="11" t="e">
        <f t="shared" si="10"/>
        <v>#REF!</v>
      </c>
      <c r="E382" s="11" t="e">
        <f t="shared" si="11"/>
        <v>#REF!</v>
      </c>
    </row>
    <row r="383" spans="1:5">
      <c r="A383" s="35" t="s">
        <v>419</v>
      </c>
      <c r="B383" s="35"/>
      <c r="C383" s="11" t="e">
        <f>+#REF!</f>
        <v>#REF!</v>
      </c>
      <c r="D383" s="11" t="e">
        <f t="shared" si="10"/>
        <v>#REF!</v>
      </c>
      <c r="E383" s="11" t="e">
        <f t="shared" si="11"/>
        <v>#REF!</v>
      </c>
    </row>
    <row r="384" spans="1:5">
      <c r="A384" s="35">
        <v>5.0999999999999996</v>
      </c>
      <c r="B384" s="35"/>
      <c r="C384" s="11" t="e">
        <f>+#REF!</f>
        <v>#REF!</v>
      </c>
      <c r="D384" s="11" t="e">
        <f t="shared" si="10"/>
        <v>#REF!</v>
      </c>
      <c r="E384" s="11" t="e">
        <f t="shared" si="11"/>
        <v>#REF!</v>
      </c>
    </row>
    <row r="385" spans="1:5" ht="18" customHeight="1">
      <c r="A385" s="35" t="s">
        <v>124</v>
      </c>
      <c r="B385" s="35"/>
      <c r="C385" s="11" t="e">
        <f>+#REF!</f>
        <v>#REF!</v>
      </c>
      <c r="D385" s="11" t="e">
        <f t="shared" si="10"/>
        <v>#REF!</v>
      </c>
      <c r="E385" s="11" t="e">
        <f t="shared" si="11"/>
        <v>#REF!</v>
      </c>
    </row>
    <row r="386" spans="1:5">
      <c r="A386" s="35" t="s">
        <v>125</v>
      </c>
      <c r="B386" s="35"/>
      <c r="C386" s="11" t="e">
        <f>+#REF!</f>
        <v>#REF!</v>
      </c>
      <c r="D386" s="11" t="e">
        <f t="shared" si="10"/>
        <v>#REF!</v>
      </c>
      <c r="E386" s="11" t="e">
        <f t="shared" si="11"/>
        <v>#REF!</v>
      </c>
    </row>
    <row r="387" spans="1:5">
      <c r="A387" s="35" t="s">
        <v>421</v>
      </c>
      <c r="B387" s="35"/>
      <c r="C387" s="11" t="e">
        <f>+#REF!</f>
        <v>#REF!</v>
      </c>
      <c r="D387" s="11" t="e">
        <f t="shared" si="10"/>
        <v>#REF!</v>
      </c>
      <c r="E387" s="11" t="e">
        <f t="shared" ref="E387:E399" si="12">IF(C387="No declarado", "")</f>
        <v>#REF!</v>
      </c>
    </row>
    <row r="388" spans="1:5">
      <c r="A388" s="35" t="s">
        <v>431</v>
      </c>
      <c r="B388" s="35"/>
      <c r="C388" s="11" t="e">
        <f>+#REF!</f>
        <v>#REF!</v>
      </c>
      <c r="D388" s="11" t="e">
        <f t="shared" ref="D388:D398" si="13">IF(C388&lt;&gt;"No declarado", MID(C388,1,100),"")</f>
        <v>#REF!</v>
      </c>
      <c r="E388" s="11" t="e">
        <f t="shared" si="12"/>
        <v>#REF!</v>
      </c>
    </row>
    <row r="389" spans="1:5">
      <c r="A389" s="35" t="s">
        <v>432</v>
      </c>
      <c r="B389" s="35"/>
      <c r="C389" s="11" t="e">
        <f>+#REF!</f>
        <v>#REF!</v>
      </c>
      <c r="D389" s="11" t="e">
        <f t="shared" si="13"/>
        <v>#REF!</v>
      </c>
      <c r="E389" s="11" t="e">
        <f t="shared" si="12"/>
        <v>#REF!</v>
      </c>
    </row>
    <row r="390" spans="1:5">
      <c r="A390" s="35" t="s">
        <v>433</v>
      </c>
      <c r="B390" s="35"/>
      <c r="C390" s="11" t="e">
        <f>+#REF!</f>
        <v>#REF!</v>
      </c>
      <c r="D390" s="11" t="e">
        <f t="shared" si="13"/>
        <v>#REF!</v>
      </c>
      <c r="E390" s="11" t="e">
        <f t="shared" si="12"/>
        <v>#REF!</v>
      </c>
    </row>
    <row r="391" spans="1:5">
      <c r="A391" s="35" t="s">
        <v>138</v>
      </c>
      <c r="B391" s="35"/>
      <c r="C391" s="43" t="e">
        <f>+#REF!</f>
        <v>#REF!</v>
      </c>
      <c r="D391" s="11" t="e">
        <f t="shared" si="13"/>
        <v>#REF!</v>
      </c>
      <c r="E391" s="11" t="e">
        <f t="shared" si="12"/>
        <v>#REF!</v>
      </c>
    </row>
    <row r="392" spans="1:5">
      <c r="A392" s="35" t="s">
        <v>422</v>
      </c>
      <c r="B392" s="35"/>
      <c r="C392" s="39" t="e">
        <f>+#REF!</f>
        <v>#REF!</v>
      </c>
      <c r="D392" s="11" t="e">
        <f t="shared" si="13"/>
        <v>#REF!</v>
      </c>
      <c r="E392" s="11" t="e">
        <f t="shared" si="12"/>
        <v>#REF!</v>
      </c>
    </row>
    <row r="393" spans="1:5">
      <c r="A393" s="35" t="s">
        <v>126</v>
      </c>
      <c r="B393" s="35"/>
      <c r="C393" s="11" t="e">
        <f>+#REF!</f>
        <v>#REF!</v>
      </c>
      <c r="D393" s="11" t="e">
        <f t="shared" si="13"/>
        <v>#REF!</v>
      </c>
      <c r="E393" s="11" t="e">
        <f t="shared" si="12"/>
        <v>#REF!</v>
      </c>
    </row>
    <row r="394" spans="1:5">
      <c r="A394" s="35" t="s">
        <v>127</v>
      </c>
      <c r="B394" s="35"/>
      <c r="C394" s="43" t="e">
        <f>+#REF!</f>
        <v>#REF!</v>
      </c>
      <c r="D394" s="11" t="e">
        <f t="shared" si="13"/>
        <v>#REF!</v>
      </c>
      <c r="E394" s="11" t="e">
        <f t="shared" si="12"/>
        <v>#REF!</v>
      </c>
    </row>
    <row r="395" spans="1:5">
      <c r="A395" s="35" t="s">
        <v>435</v>
      </c>
      <c r="B395" s="35"/>
      <c r="C395" s="90" t="e">
        <f>+#REF!</f>
        <v>#REF!</v>
      </c>
      <c r="D395" s="11" t="e">
        <f t="shared" si="13"/>
        <v>#REF!</v>
      </c>
      <c r="E395" s="11" t="e">
        <f t="shared" si="12"/>
        <v>#REF!</v>
      </c>
    </row>
    <row r="396" spans="1:5">
      <c r="A396" s="35" t="s">
        <v>128</v>
      </c>
      <c r="B396" s="35"/>
      <c r="C396" s="11" t="e">
        <f>+#REF!</f>
        <v>#REF!</v>
      </c>
      <c r="D396" s="11" t="e">
        <f t="shared" si="13"/>
        <v>#REF!</v>
      </c>
      <c r="E396" s="11" t="e">
        <f t="shared" si="12"/>
        <v>#REF!</v>
      </c>
    </row>
    <row r="397" spans="1:5" ht="24.75" customHeight="1">
      <c r="A397" s="35" t="s">
        <v>129</v>
      </c>
      <c r="B397" s="35"/>
      <c r="C397" s="11" t="e">
        <f>+#REF!</f>
        <v>#REF!</v>
      </c>
      <c r="D397" s="11" t="e">
        <f t="shared" si="13"/>
        <v>#REF!</v>
      </c>
      <c r="E397" s="11" t="e">
        <f t="shared" si="12"/>
        <v>#REF!</v>
      </c>
    </row>
    <row r="398" spans="1:5">
      <c r="A398" s="35" t="s">
        <v>130</v>
      </c>
      <c r="B398" s="35"/>
      <c r="C398" s="11" t="e">
        <f>+#REF!</f>
        <v>#REF!</v>
      </c>
      <c r="D398" s="11" t="e">
        <f t="shared" si="13"/>
        <v>#REF!</v>
      </c>
      <c r="E398" s="11" t="e">
        <f t="shared" si="12"/>
        <v>#REF!</v>
      </c>
    </row>
    <row r="399" spans="1:5">
      <c r="A399" s="35" t="s">
        <v>511</v>
      </c>
      <c r="B399" s="35"/>
      <c r="C399" s="99" t="e">
        <f>+#REF!</f>
        <v>#REF!</v>
      </c>
      <c r="D399" s="11"/>
      <c r="E399" s="11" t="e">
        <f t="shared" si="12"/>
        <v>#REF!</v>
      </c>
    </row>
    <row r="400" spans="1:5">
      <c r="A400" s="35"/>
      <c r="B400" s="35"/>
      <c r="C400" s="11"/>
      <c r="D400" s="11"/>
    </row>
  </sheetData>
  <sheetProtection password="CC6F" sheet="1"/>
  <customSheetViews>
    <customSheetView guid="{E843D2E1-12C3-478A-96E0-24DDB019A8A2}" scale="70" showPageBreaks="1" state="hidden" topLeftCell="A348">
      <selection activeCell="C371" sqref="C371"/>
      <pageMargins left="0.7" right="0.7" top="0.75" bottom="0.75" header="0.3" footer="0.3"/>
      <pageSetup orientation="portrait" r:id="rId1"/>
    </customSheetView>
    <customSheetView guid="{FABF8ABF-422B-4505-A28E-8C6750E4CAAD}" scale="70" state="hidden" topLeftCell="A348">
      <selection activeCell="C371" sqref="C371"/>
      <pageMargins left="0.7" right="0.7" top="0.75" bottom="0.75" header="0.3" footer="0.3"/>
      <pageSetup orientation="portrait" r:id="rId2"/>
    </customSheetView>
    <customSheetView guid="{3EBA94DB-5D21-404C-94B7-73E0B6599915}" scale="70" state="hidden" topLeftCell="A348">
      <selection activeCell="C371" sqref="C371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1:V116"/>
  <sheetViews>
    <sheetView zoomScale="80" zoomScaleNormal="80" workbookViewId="0">
      <selection activeCell="K6" sqref="K6"/>
    </sheetView>
  </sheetViews>
  <sheetFormatPr baseColWidth="10" defaultRowHeight="15"/>
  <cols>
    <col min="1" max="1" width="15.42578125" customWidth="1"/>
    <col min="2" max="3" width="11.42578125" customWidth="1"/>
    <col min="4" max="4" width="12.42578125" customWidth="1"/>
    <col min="5" max="5" width="9.140625" customWidth="1"/>
    <col min="6" max="6" width="1.42578125" customWidth="1"/>
    <col min="7" max="7" width="3.85546875" customWidth="1"/>
    <col min="8" max="8" width="11.42578125" customWidth="1"/>
    <col min="9" max="9" width="1" customWidth="1"/>
    <col min="10" max="10" width="4" customWidth="1"/>
    <col min="11" max="11" width="11.42578125" customWidth="1"/>
    <col min="12" max="12" width="1.28515625" customWidth="1"/>
    <col min="13" max="13" width="2.5703125" customWidth="1"/>
    <col min="14" max="17" width="11.42578125" customWidth="1"/>
  </cols>
  <sheetData>
    <row r="1" spans="1:22">
      <c r="A1" s="157"/>
      <c r="B1" s="157" t="s">
        <v>56</v>
      </c>
      <c r="C1" s="157" t="s">
        <v>55</v>
      </c>
      <c r="D1" s="157"/>
      <c r="E1" s="157" t="s">
        <v>32</v>
      </c>
      <c r="F1" s="157"/>
      <c r="G1" s="157"/>
      <c r="H1" s="157" t="s">
        <v>33</v>
      </c>
      <c r="I1" s="157"/>
      <c r="J1" s="157"/>
      <c r="K1" s="157" t="s">
        <v>34</v>
      </c>
      <c r="L1" s="157"/>
      <c r="M1" s="157"/>
      <c r="N1" s="157" t="s">
        <v>47</v>
      </c>
      <c r="O1" s="157" t="s">
        <v>49</v>
      </c>
      <c r="P1" s="157" t="s">
        <v>52</v>
      </c>
      <c r="Q1" s="157"/>
      <c r="R1" s="157"/>
      <c r="S1" s="157"/>
      <c r="T1" s="157"/>
      <c r="U1" s="157"/>
      <c r="V1" s="208"/>
    </row>
    <row r="2" spans="1:22">
      <c r="A2" s="157"/>
      <c r="B2" s="157" t="s">
        <v>57</v>
      </c>
      <c r="C2" s="157">
        <v>1</v>
      </c>
      <c r="D2" s="157">
        <v>1</v>
      </c>
      <c r="E2" s="212">
        <v>1980</v>
      </c>
      <c r="F2" s="157"/>
      <c r="G2" s="157">
        <v>1</v>
      </c>
      <c r="H2" s="157" t="s">
        <v>266</v>
      </c>
      <c r="I2" s="157"/>
      <c r="J2" s="157">
        <v>1</v>
      </c>
      <c r="K2" s="157" t="s">
        <v>35</v>
      </c>
      <c r="L2" s="157"/>
      <c r="M2" s="157"/>
      <c r="N2" s="212">
        <v>1</v>
      </c>
      <c r="O2" s="157" t="s">
        <v>48</v>
      </c>
      <c r="P2" s="157" t="s">
        <v>54</v>
      </c>
      <c r="Q2" s="157"/>
      <c r="R2" s="157"/>
      <c r="S2" s="157"/>
      <c r="T2" s="157"/>
      <c r="U2" s="157"/>
      <c r="V2" s="208"/>
    </row>
    <row r="3" spans="1:22">
      <c r="A3" s="157"/>
      <c r="B3" s="157" t="s">
        <v>58</v>
      </c>
      <c r="C3" s="157">
        <v>2</v>
      </c>
      <c r="D3" s="157">
        <v>2</v>
      </c>
      <c r="E3" s="212">
        <v>1981</v>
      </c>
      <c r="F3" s="157"/>
      <c r="G3" s="157">
        <v>2</v>
      </c>
      <c r="H3" s="157" t="s">
        <v>267</v>
      </c>
      <c r="I3" s="157"/>
      <c r="J3" s="157">
        <v>2</v>
      </c>
      <c r="K3" s="157" t="s">
        <v>36</v>
      </c>
      <c r="L3" s="157"/>
      <c r="M3" s="157"/>
      <c r="N3" s="212">
        <v>2</v>
      </c>
      <c r="O3" s="157" t="s">
        <v>50</v>
      </c>
      <c r="P3" s="157" t="s">
        <v>53</v>
      </c>
      <c r="Q3" s="157"/>
      <c r="R3" s="157"/>
      <c r="S3" s="157"/>
      <c r="T3" s="157"/>
      <c r="U3" s="157"/>
      <c r="V3" s="208"/>
    </row>
    <row r="4" spans="1:22">
      <c r="A4" s="157"/>
      <c r="B4" s="157" t="s">
        <v>59</v>
      </c>
      <c r="C4" s="157">
        <v>3</v>
      </c>
      <c r="D4" s="157">
        <v>3</v>
      </c>
      <c r="E4" s="212">
        <v>1982</v>
      </c>
      <c r="F4" s="157"/>
      <c r="G4" s="157">
        <v>3</v>
      </c>
      <c r="H4" s="157" t="s">
        <v>268</v>
      </c>
      <c r="I4" s="157"/>
      <c r="J4" s="157">
        <v>3</v>
      </c>
      <c r="K4" s="157" t="s">
        <v>37</v>
      </c>
      <c r="L4" s="157"/>
      <c r="M4" s="157"/>
      <c r="N4" s="212">
        <v>3</v>
      </c>
      <c r="O4" s="157" t="s">
        <v>51</v>
      </c>
      <c r="P4" s="157"/>
      <c r="Q4" s="157"/>
      <c r="R4" s="157"/>
      <c r="S4" s="157"/>
      <c r="T4" s="157"/>
      <c r="U4" s="157"/>
      <c r="V4" s="208"/>
    </row>
    <row r="5" spans="1:22">
      <c r="A5" s="157"/>
      <c r="B5" s="157" t="s">
        <v>61</v>
      </c>
      <c r="C5" s="157">
        <v>4</v>
      </c>
      <c r="D5" s="157">
        <v>4</v>
      </c>
      <c r="E5" s="212">
        <v>1983</v>
      </c>
      <c r="F5" s="157"/>
      <c r="G5" s="157">
        <v>4</v>
      </c>
      <c r="H5" s="157" t="s">
        <v>269</v>
      </c>
      <c r="I5" s="157"/>
      <c r="J5" s="157">
        <v>4</v>
      </c>
      <c r="K5" s="157" t="s">
        <v>38</v>
      </c>
      <c r="L5" s="157"/>
      <c r="M5" s="157"/>
      <c r="N5" s="212">
        <v>4</v>
      </c>
      <c r="O5" s="157"/>
      <c r="P5" s="157"/>
      <c r="Q5" s="157"/>
      <c r="R5" s="157"/>
      <c r="S5" s="157"/>
      <c r="T5" s="157"/>
      <c r="U5" s="157"/>
      <c r="V5" s="208"/>
    </row>
    <row r="6" spans="1:22">
      <c r="A6" s="157"/>
      <c r="B6" s="157"/>
      <c r="C6" s="157">
        <v>5</v>
      </c>
      <c r="D6" s="157">
        <v>5</v>
      </c>
      <c r="E6" s="212">
        <v>1984</v>
      </c>
      <c r="F6" s="157"/>
      <c r="G6" s="157"/>
      <c r="H6" s="157"/>
      <c r="I6" s="157"/>
      <c r="J6" s="157">
        <v>5</v>
      </c>
      <c r="K6" s="157" t="s">
        <v>39</v>
      </c>
      <c r="L6" s="157"/>
      <c r="M6" s="157"/>
      <c r="N6" s="212">
        <v>5</v>
      </c>
      <c r="O6" s="157"/>
      <c r="P6" s="157"/>
      <c r="Q6" s="157"/>
      <c r="R6" s="157"/>
      <c r="S6" s="157"/>
      <c r="T6" s="157"/>
      <c r="U6" s="157"/>
      <c r="V6" s="208"/>
    </row>
    <row r="7" spans="1:22">
      <c r="A7" s="157"/>
      <c r="B7" s="157"/>
      <c r="C7" s="157">
        <v>6</v>
      </c>
      <c r="D7" s="157">
        <v>6</v>
      </c>
      <c r="E7" s="212">
        <v>1985</v>
      </c>
      <c r="F7" s="157"/>
      <c r="G7" s="157"/>
      <c r="H7" s="157"/>
      <c r="I7" s="157"/>
      <c r="J7" s="157">
        <v>6</v>
      </c>
      <c r="K7" s="157" t="s">
        <v>40</v>
      </c>
      <c r="L7" s="157"/>
      <c r="M7" s="157"/>
      <c r="N7" s="212">
        <v>6</v>
      </c>
      <c r="O7" s="157"/>
      <c r="P7" s="157"/>
      <c r="Q7" s="157"/>
      <c r="R7" s="157"/>
      <c r="S7" s="157"/>
      <c r="T7" s="157"/>
      <c r="U7" s="157"/>
      <c r="V7" s="208"/>
    </row>
    <row r="8" spans="1:22">
      <c r="A8" s="157"/>
      <c r="B8" s="157"/>
      <c r="C8" s="157">
        <v>7</v>
      </c>
      <c r="D8" s="157">
        <v>7</v>
      </c>
      <c r="E8" s="212">
        <v>1986</v>
      </c>
      <c r="F8" s="157"/>
      <c r="G8" s="157"/>
      <c r="H8" s="157"/>
      <c r="I8" s="157"/>
      <c r="J8" s="157">
        <v>7</v>
      </c>
      <c r="K8" s="157" t="s">
        <v>41</v>
      </c>
      <c r="L8" s="157"/>
      <c r="M8" s="157"/>
      <c r="N8" s="212">
        <v>7</v>
      </c>
      <c r="O8" s="157"/>
      <c r="P8" s="157"/>
      <c r="Q8" s="157"/>
      <c r="R8" s="157"/>
      <c r="S8" s="157"/>
      <c r="T8" s="157"/>
      <c r="U8" s="157"/>
      <c r="V8" s="208"/>
    </row>
    <row r="9" spans="1:22">
      <c r="A9" s="157"/>
      <c r="B9" s="157"/>
      <c r="C9" s="157">
        <v>8</v>
      </c>
      <c r="D9" s="157">
        <v>8</v>
      </c>
      <c r="E9" s="212">
        <v>1987</v>
      </c>
      <c r="F9" s="157"/>
      <c r="G9" s="157"/>
      <c r="H9" s="157"/>
      <c r="I9" s="157"/>
      <c r="J9" s="157">
        <v>8</v>
      </c>
      <c r="K9" s="157" t="s">
        <v>42</v>
      </c>
      <c r="L9" s="157"/>
      <c r="M9" s="157"/>
      <c r="N9" s="212">
        <v>8</v>
      </c>
      <c r="O9" s="157"/>
      <c r="P9" s="157"/>
      <c r="Q9" s="157"/>
      <c r="R9" s="157"/>
      <c r="S9" s="157"/>
      <c r="T9" s="157"/>
      <c r="U9" s="157"/>
      <c r="V9" s="208"/>
    </row>
    <row r="10" spans="1:22">
      <c r="A10" s="157"/>
      <c r="B10" s="157"/>
      <c r="C10" s="157">
        <v>9</v>
      </c>
      <c r="D10" s="157">
        <v>9</v>
      </c>
      <c r="E10" s="212">
        <v>1988</v>
      </c>
      <c r="F10" s="157"/>
      <c r="G10" s="157"/>
      <c r="H10" s="157"/>
      <c r="I10" s="157"/>
      <c r="J10" s="157">
        <v>9</v>
      </c>
      <c r="K10" s="157" t="s">
        <v>43</v>
      </c>
      <c r="L10" s="157"/>
      <c r="M10" s="157"/>
      <c r="N10" s="212">
        <v>9</v>
      </c>
      <c r="O10" s="157"/>
      <c r="P10" s="157"/>
      <c r="Q10" s="157"/>
      <c r="R10" s="157"/>
      <c r="S10" s="157"/>
      <c r="T10" s="157"/>
      <c r="U10" s="157"/>
      <c r="V10" s="208"/>
    </row>
    <row r="11" spans="1:22">
      <c r="A11" s="157"/>
      <c r="B11" s="157"/>
      <c r="C11" s="157">
        <v>10</v>
      </c>
      <c r="D11" s="157">
        <v>10</v>
      </c>
      <c r="E11" s="212">
        <v>1989</v>
      </c>
      <c r="F11" s="157"/>
      <c r="G11" s="157"/>
      <c r="H11" s="157"/>
      <c r="I11" s="157"/>
      <c r="J11" s="157">
        <v>10</v>
      </c>
      <c r="K11" s="157" t="s">
        <v>44</v>
      </c>
      <c r="L11" s="157"/>
      <c r="M11" s="157"/>
      <c r="N11" s="212">
        <v>10</v>
      </c>
      <c r="O11" s="157"/>
      <c r="P11" s="157"/>
      <c r="Q11" s="157"/>
      <c r="R11" s="157"/>
      <c r="S11" s="157"/>
      <c r="T11" s="157"/>
      <c r="U11" s="157"/>
      <c r="V11" s="208"/>
    </row>
    <row r="12" spans="1:22">
      <c r="A12" s="157"/>
      <c r="B12" s="157"/>
      <c r="C12" s="157">
        <v>11</v>
      </c>
      <c r="D12" s="157">
        <v>11</v>
      </c>
      <c r="E12" s="212">
        <v>1990</v>
      </c>
      <c r="F12" s="157"/>
      <c r="G12" s="157"/>
      <c r="H12" s="157"/>
      <c r="I12" s="157"/>
      <c r="J12" s="157">
        <v>11</v>
      </c>
      <c r="K12" s="157" t="s">
        <v>45</v>
      </c>
      <c r="L12" s="157"/>
      <c r="M12" s="157"/>
      <c r="N12" s="212">
        <v>11</v>
      </c>
      <c r="O12" s="157"/>
      <c r="P12" s="157"/>
      <c r="Q12" s="157"/>
      <c r="R12" s="157"/>
      <c r="S12" s="157"/>
      <c r="T12" s="157"/>
      <c r="U12" s="157"/>
      <c r="V12" s="208"/>
    </row>
    <row r="13" spans="1:22">
      <c r="A13" s="157"/>
      <c r="B13" s="157"/>
      <c r="C13" s="157">
        <v>12</v>
      </c>
      <c r="D13" s="157">
        <v>12</v>
      </c>
      <c r="E13" s="212">
        <v>1991</v>
      </c>
      <c r="F13" s="157"/>
      <c r="G13" s="157"/>
      <c r="H13" s="157"/>
      <c r="I13" s="157"/>
      <c r="J13" s="157">
        <v>12</v>
      </c>
      <c r="K13" s="157" t="s">
        <v>46</v>
      </c>
      <c r="L13" s="157"/>
      <c r="M13" s="157"/>
      <c r="N13" s="212">
        <v>12</v>
      </c>
      <c r="O13" s="157"/>
      <c r="P13" s="157"/>
      <c r="Q13" s="157"/>
      <c r="R13" s="157"/>
      <c r="S13" s="157"/>
      <c r="T13" s="157"/>
      <c r="U13" s="157"/>
      <c r="V13" s="208"/>
    </row>
    <row r="14" spans="1:22">
      <c r="A14" s="157"/>
      <c r="B14" s="157"/>
      <c r="C14" s="157">
        <v>13</v>
      </c>
      <c r="D14" s="157">
        <v>13</v>
      </c>
      <c r="E14" s="212">
        <v>1992</v>
      </c>
      <c r="F14" s="157"/>
      <c r="G14" s="157"/>
      <c r="H14" s="157"/>
      <c r="I14" s="157"/>
      <c r="J14" s="157"/>
      <c r="K14" s="157"/>
      <c r="L14" s="157"/>
      <c r="M14" s="157"/>
      <c r="N14" s="212">
        <v>13</v>
      </c>
      <c r="O14" s="157"/>
      <c r="P14" s="157"/>
      <c r="Q14" s="157"/>
      <c r="R14" s="157"/>
      <c r="S14" s="157"/>
      <c r="T14" s="157"/>
      <c r="U14" s="157"/>
      <c r="V14" s="208"/>
    </row>
    <row r="15" spans="1:22">
      <c r="A15" s="157"/>
      <c r="B15" s="157"/>
      <c r="C15" s="157">
        <v>14</v>
      </c>
      <c r="D15" s="157">
        <v>14</v>
      </c>
      <c r="E15" s="212">
        <v>1993</v>
      </c>
      <c r="F15" s="157"/>
      <c r="G15" s="157"/>
      <c r="H15" s="157"/>
      <c r="I15" s="157"/>
      <c r="J15" s="157"/>
      <c r="K15" s="157"/>
      <c r="L15" s="157"/>
      <c r="M15" s="157"/>
      <c r="N15" s="212">
        <v>14</v>
      </c>
      <c r="O15" s="157"/>
      <c r="P15" s="157"/>
      <c r="Q15" s="157"/>
      <c r="R15" s="157"/>
      <c r="S15" s="157"/>
      <c r="T15" s="157"/>
      <c r="U15" s="157"/>
      <c r="V15" s="208"/>
    </row>
    <row r="16" spans="1:22">
      <c r="A16" s="157"/>
      <c r="B16" s="157"/>
      <c r="C16" s="157">
        <v>15</v>
      </c>
      <c r="D16" s="157">
        <v>15</v>
      </c>
      <c r="E16" s="212">
        <v>1994</v>
      </c>
      <c r="F16" s="157"/>
      <c r="G16" s="157"/>
      <c r="H16" s="157"/>
      <c r="I16" s="157"/>
      <c r="J16" s="157"/>
      <c r="K16" s="157"/>
      <c r="L16" s="157"/>
      <c r="M16" s="157"/>
      <c r="N16" s="212">
        <v>15</v>
      </c>
      <c r="O16" s="157"/>
      <c r="P16" s="157"/>
      <c r="Q16" s="157"/>
      <c r="R16" s="157"/>
      <c r="S16" s="157"/>
      <c r="T16" s="157"/>
      <c r="U16" s="157"/>
      <c r="V16" s="208"/>
    </row>
    <row r="17" spans="1:22">
      <c r="A17" s="157"/>
      <c r="B17" s="157"/>
      <c r="C17" s="157">
        <v>16</v>
      </c>
      <c r="D17" s="157">
        <v>16</v>
      </c>
      <c r="E17" s="212">
        <v>1995</v>
      </c>
      <c r="F17" s="157"/>
      <c r="G17" s="157"/>
      <c r="H17" s="157"/>
      <c r="I17" s="157"/>
      <c r="J17" s="157"/>
      <c r="K17" s="157"/>
      <c r="L17" s="157"/>
      <c r="M17" s="157"/>
      <c r="N17" s="212">
        <v>16</v>
      </c>
      <c r="O17" s="157"/>
      <c r="P17" s="157"/>
      <c r="Q17" s="157"/>
      <c r="R17" s="157"/>
      <c r="S17" s="157"/>
      <c r="T17" s="157"/>
      <c r="U17" s="157"/>
      <c r="V17" s="208"/>
    </row>
    <row r="18" spans="1:22">
      <c r="A18" s="157"/>
      <c r="B18" s="157"/>
      <c r="C18" s="157">
        <v>17</v>
      </c>
      <c r="D18" s="157">
        <v>17</v>
      </c>
      <c r="E18" s="212">
        <v>1996</v>
      </c>
      <c r="F18" s="157"/>
      <c r="G18" s="157"/>
      <c r="H18" s="157"/>
      <c r="I18" s="157"/>
      <c r="J18" s="157"/>
      <c r="K18" s="157"/>
      <c r="L18" s="157"/>
      <c r="M18" s="157"/>
      <c r="N18" s="212">
        <v>17</v>
      </c>
      <c r="O18" s="157"/>
      <c r="P18" s="157"/>
      <c r="Q18" s="157"/>
      <c r="R18" s="157"/>
      <c r="S18" s="157"/>
      <c r="T18" s="157"/>
      <c r="U18" s="157"/>
      <c r="V18" s="208"/>
    </row>
    <row r="19" spans="1:22">
      <c r="A19" s="157"/>
      <c r="B19" s="157"/>
      <c r="C19" s="157">
        <v>18</v>
      </c>
      <c r="D19" s="157">
        <v>18</v>
      </c>
      <c r="E19" s="212">
        <v>1997</v>
      </c>
      <c r="F19" s="157"/>
      <c r="G19" s="157"/>
      <c r="H19" s="157"/>
      <c r="I19" s="157"/>
      <c r="J19" s="157"/>
      <c r="K19" s="157"/>
      <c r="L19" s="157"/>
      <c r="M19" s="157"/>
      <c r="N19" s="212">
        <v>18</v>
      </c>
      <c r="O19" s="157"/>
      <c r="P19" s="157"/>
      <c r="Q19" s="157"/>
      <c r="R19" s="157"/>
      <c r="S19" s="157"/>
      <c r="T19" s="157"/>
      <c r="U19" s="157"/>
      <c r="V19" s="208"/>
    </row>
    <row r="20" spans="1:22">
      <c r="A20" s="157"/>
      <c r="B20" s="157"/>
      <c r="C20" s="157">
        <v>19</v>
      </c>
      <c r="D20" s="157">
        <v>19</v>
      </c>
      <c r="E20" s="212">
        <v>1998</v>
      </c>
      <c r="F20" s="157"/>
      <c r="G20" s="157"/>
      <c r="H20" s="157"/>
      <c r="I20" s="157"/>
      <c r="J20" s="157"/>
      <c r="K20" s="157"/>
      <c r="L20" s="157"/>
      <c r="M20" s="157"/>
      <c r="N20" s="212">
        <v>19</v>
      </c>
      <c r="O20" s="157"/>
      <c r="P20" s="157"/>
      <c r="Q20" s="157"/>
      <c r="R20" s="157"/>
      <c r="S20" s="157"/>
      <c r="T20" s="157"/>
      <c r="U20" s="157"/>
      <c r="V20" s="208"/>
    </row>
    <row r="21" spans="1:22">
      <c r="A21" s="157"/>
      <c r="B21" s="157"/>
      <c r="C21" s="157">
        <v>20</v>
      </c>
      <c r="D21" s="157">
        <v>20</v>
      </c>
      <c r="E21" s="212">
        <v>1999</v>
      </c>
      <c r="F21" s="157"/>
      <c r="G21" s="157"/>
      <c r="H21" s="157"/>
      <c r="I21" s="157"/>
      <c r="J21" s="157"/>
      <c r="K21" s="157"/>
      <c r="L21" s="157"/>
      <c r="M21" s="157"/>
      <c r="N21" s="212">
        <v>20</v>
      </c>
      <c r="O21" s="157"/>
      <c r="P21" s="157"/>
      <c r="Q21" s="157"/>
      <c r="R21" s="157"/>
      <c r="S21" s="157"/>
      <c r="T21" s="157"/>
      <c r="U21" s="157"/>
      <c r="V21" s="208"/>
    </row>
    <row r="22" spans="1:22">
      <c r="A22" s="157"/>
      <c r="B22" s="157"/>
      <c r="C22" s="157">
        <v>21</v>
      </c>
      <c r="D22" s="157">
        <v>21</v>
      </c>
      <c r="E22" s="212">
        <v>2000</v>
      </c>
      <c r="F22" s="157"/>
      <c r="G22" s="157"/>
      <c r="H22" s="157"/>
      <c r="I22" s="157"/>
      <c r="J22" s="157"/>
      <c r="K22" s="157"/>
      <c r="L22" s="157"/>
      <c r="M22" s="157"/>
      <c r="N22" s="212">
        <v>21</v>
      </c>
      <c r="O22" s="157"/>
      <c r="P22" s="157"/>
      <c r="Q22" s="157"/>
      <c r="R22" s="157"/>
      <c r="S22" s="157"/>
      <c r="T22" s="157"/>
      <c r="U22" s="157"/>
      <c r="V22" s="208"/>
    </row>
    <row r="23" spans="1:22">
      <c r="A23" s="157"/>
      <c r="B23" s="157"/>
      <c r="C23" s="157">
        <v>22</v>
      </c>
      <c r="D23" s="157">
        <v>22</v>
      </c>
      <c r="E23" s="212">
        <v>2001</v>
      </c>
      <c r="F23" s="157"/>
      <c r="G23" s="157"/>
      <c r="H23" s="157"/>
      <c r="I23" s="157"/>
      <c r="J23" s="157"/>
      <c r="K23" s="157"/>
      <c r="L23" s="157"/>
      <c r="M23" s="157"/>
      <c r="N23" s="212">
        <v>22</v>
      </c>
      <c r="O23" s="157"/>
      <c r="P23" s="157"/>
      <c r="Q23" s="157"/>
      <c r="R23" s="157"/>
      <c r="S23" s="157"/>
      <c r="T23" s="157"/>
      <c r="U23" s="157"/>
      <c r="V23" s="208"/>
    </row>
    <row r="24" spans="1:22">
      <c r="A24" s="157"/>
      <c r="B24" s="157"/>
      <c r="C24" s="157">
        <v>23</v>
      </c>
      <c r="D24" s="157">
        <v>23</v>
      </c>
      <c r="E24" s="212">
        <v>2002</v>
      </c>
      <c r="F24" s="157"/>
      <c r="G24" s="157"/>
      <c r="H24" s="157"/>
      <c r="I24" s="157"/>
      <c r="J24" s="157"/>
      <c r="K24" s="157"/>
      <c r="L24" s="157"/>
      <c r="M24" s="157"/>
      <c r="N24" s="212">
        <v>23</v>
      </c>
      <c r="O24" s="157"/>
      <c r="P24" s="157"/>
      <c r="Q24" s="157"/>
      <c r="R24" s="157"/>
      <c r="S24" s="157"/>
      <c r="T24" s="157"/>
      <c r="U24" s="157"/>
      <c r="V24" s="208"/>
    </row>
    <row r="25" spans="1:22">
      <c r="A25" s="157"/>
      <c r="B25" s="157"/>
      <c r="C25" s="157">
        <v>24</v>
      </c>
      <c r="D25" s="157">
        <v>24</v>
      </c>
      <c r="E25" s="212">
        <v>2003</v>
      </c>
      <c r="F25" s="157"/>
      <c r="G25" s="157"/>
      <c r="H25" s="157"/>
      <c r="I25" s="157"/>
      <c r="J25" s="157"/>
      <c r="K25" s="157"/>
      <c r="L25" s="157"/>
      <c r="M25" s="157"/>
      <c r="N25" s="212">
        <v>24</v>
      </c>
      <c r="O25" s="157"/>
      <c r="P25" s="157"/>
      <c r="Q25" s="157"/>
      <c r="R25" s="157"/>
      <c r="S25" s="157"/>
      <c r="T25" s="157"/>
      <c r="U25" s="157"/>
      <c r="V25" s="208"/>
    </row>
    <row r="26" spans="1:22">
      <c r="A26" s="157"/>
      <c r="B26" s="157"/>
      <c r="C26" s="157">
        <v>25</v>
      </c>
      <c r="D26" s="157">
        <v>25</v>
      </c>
      <c r="E26" s="212">
        <v>2004</v>
      </c>
      <c r="F26" s="157"/>
      <c r="G26" s="157"/>
      <c r="H26" s="157"/>
      <c r="I26" s="157"/>
      <c r="J26" s="157"/>
      <c r="K26" s="157"/>
      <c r="L26" s="157"/>
      <c r="M26" s="157"/>
      <c r="N26" s="212">
        <v>25</v>
      </c>
      <c r="O26" s="157"/>
      <c r="P26" s="157"/>
      <c r="Q26" s="157"/>
      <c r="R26" s="157"/>
      <c r="S26" s="157"/>
      <c r="T26" s="157"/>
      <c r="U26" s="157"/>
      <c r="V26" s="208"/>
    </row>
    <row r="27" spans="1:22">
      <c r="A27" s="157"/>
      <c r="B27" s="157"/>
      <c r="C27" s="157">
        <v>26</v>
      </c>
      <c r="D27" s="157">
        <v>26</v>
      </c>
      <c r="E27" s="212">
        <v>2005</v>
      </c>
      <c r="F27" s="157"/>
      <c r="G27" s="157"/>
      <c r="H27" s="157"/>
      <c r="I27" s="157"/>
      <c r="J27" s="157"/>
      <c r="K27" s="157"/>
      <c r="L27" s="157"/>
      <c r="M27" s="157"/>
      <c r="N27" s="212">
        <v>26</v>
      </c>
      <c r="O27" s="157"/>
      <c r="P27" s="157"/>
      <c r="Q27" s="157"/>
      <c r="R27" s="157"/>
      <c r="S27" s="157"/>
      <c r="T27" s="157"/>
      <c r="U27" s="157"/>
      <c r="V27" s="208"/>
    </row>
    <row r="28" spans="1:22">
      <c r="A28" s="157"/>
      <c r="B28" s="157"/>
      <c r="C28" s="157">
        <v>27</v>
      </c>
      <c r="D28" s="157">
        <v>27</v>
      </c>
      <c r="E28" s="212">
        <v>2006</v>
      </c>
      <c r="F28" s="157"/>
      <c r="G28" s="157"/>
      <c r="H28" s="157"/>
      <c r="I28" s="157"/>
      <c r="J28" s="157"/>
      <c r="K28" s="157"/>
      <c r="L28" s="157"/>
      <c r="M28" s="157"/>
      <c r="N28" s="212">
        <v>27</v>
      </c>
      <c r="O28" s="157"/>
      <c r="P28" s="157"/>
      <c r="Q28" s="157"/>
      <c r="R28" s="157"/>
      <c r="S28" s="157"/>
      <c r="T28" s="157"/>
      <c r="U28" s="157"/>
      <c r="V28" s="208"/>
    </row>
    <row r="29" spans="1:22">
      <c r="A29" s="157"/>
      <c r="B29" s="157"/>
      <c r="C29" s="157">
        <v>28</v>
      </c>
      <c r="D29" s="157">
        <v>28</v>
      </c>
      <c r="E29" s="212">
        <v>2007</v>
      </c>
      <c r="F29" s="157"/>
      <c r="G29" s="157"/>
      <c r="H29" s="157"/>
      <c r="I29" s="157"/>
      <c r="J29" s="157"/>
      <c r="K29" s="157"/>
      <c r="L29" s="157"/>
      <c r="M29" s="157"/>
      <c r="N29" s="212">
        <v>28</v>
      </c>
      <c r="O29" s="157"/>
      <c r="P29" s="157"/>
      <c r="Q29" s="157"/>
      <c r="R29" s="157"/>
      <c r="S29" s="157"/>
      <c r="T29" s="157"/>
      <c r="U29" s="157"/>
      <c r="V29" s="208"/>
    </row>
    <row r="30" spans="1:22">
      <c r="A30" s="157"/>
      <c r="B30" s="157"/>
      <c r="C30" s="157">
        <v>29</v>
      </c>
      <c r="D30" s="157">
        <v>29</v>
      </c>
      <c r="E30" s="212">
        <v>2008</v>
      </c>
      <c r="F30" s="157"/>
      <c r="G30" s="157"/>
      <c r="H30" s="157"/>
      <c r="I30" s="157"/>
      <c r="J30" s="157"/>
      <c r="K30" s="157"/>
      <c r="L30" s="157"/>
      <c r="M30" s="157"/>
      <c r="N30" s="212">
        <v>29</v>
      </c>
      <c r="O30" s="157"/>
      <c r="P30" s="157"/>
      <c r="Q30" s="157"/>
      <c r="R30" s="157"/>
      <c r="S30" s="157"/>
      <c r="T30" s="157"/>
      <c r="U30" s="157"/>
      <c r="V30" s="208"/>
    </row>
    <row r="31" spans="1:22">
      <c r="A31" s="157"/>
      <c r="B31" s="157"/>
      <c r="C31" s="157">
        <v>30</v>
      </c>
      <c r="D31" s="157">
        <v>30</v>
      </c>
      <c r="E31" s="212">
        <v>2009</v>
      </c>
      <c r="F31" s="157"/>
      <c r="G31" s="157"/>
      <c r="H31" s="157"/>
      <c r="I31" s="157"/>
      <c r="J31" s="157"/>
      <c r="K31" s="157"/>
      <c r="L31" s="157"/>
      <c r="M31" s="157"/>
      <c r="N31" s="212">
        <v>30</v>
      </c>
      <c r="O31" s="157"/>
      <c r="P31" s="157"/>
      <c r="Q31" s="157"/>
      <c r="R31" s="157"/>
      <c r="S31" s="157"/>
      <c r="T31" s="157"/>
      <c r="U31" s="157"/>
      <c r="V31" s="208"/>
    </row>
    <row r="32" spans="1:22">
      <c r="A32" s="157"/>
      <c r="B32" s="157"/>
      <c r="C32" s="157">
        <v>31</v>
      </c>
      <c r="D32" s="157">
        <v>31</v>
      </c>
      <c r="E32" s="212">
        <v>2010</v>
      </c>
      <c r="F32" s="157"/>
      <c r="G32" s="157"/>
      <c r="H32" s="157"/>
      <c r="I32" s="157"/>
      <c r="J32" s="157"/>
      <c r="K32" s="157"/>
      <c r="L32" s="157"/>
      <c r="M32" s="157"/>
      <c r="N32" s="212">
        <v>31</v>
      </c>
      <c r="O32" s="157"/>
      <c r="P32" s="157"/>
      <c r="Q32" s="157"/>
      <c r="R32" s="157"/>
      <c r="S32" s="157"/>
      <c r="T32" s="157"/>
      <c r="U32" s="157"/>
      <c r="V32" s="208"/>
    </row>
    <row r="33" spans="1:22">
      <c r="A33" s="157"/>
      <c r="B33" s="157"/>
      <c r="C33" s="157">
        <v>32</v>
      </c>
      <c r="D33" s="157">
        <v>32</v>
      </c>
      <c r="E33" s="212">
        <v>2011</v>
      </c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208"/>
    </row>
    <row r="34" spans="1:22">
      <c r="A34" s="157"/>
      <c r="B34" s="157"/>
      <c r="C34" s="157">
        <v>33</v>
      </c>
      <c r="D34" s="157">
        <v>33</v>
      </c>
      <c r="E34" s="212">
        <v>2012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208"/>
    </row>
    <row r="35" spans="1:22">
      <c r="A35" s="157"/>
      <c r="B35" s="157"/>
      <c r="C35" s="157">
        <v>34</v>
      </c>
      <c r="D35" s="157">
        <v>34</v>
      </c>
      <c r="E35" s="212">
        <v>2013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208"/>
    </row>
    <row r="36" spans="1:22">
      <c r="A36" s="157"/>
      <c r="B36" s="157"/>
      <c r="C36" s="157">
        <v>35</v>
      </c>
      <c r="D36" s="157">
        <v>35</v>
      </c>
      <c r="E36" s="212">
        <v>2014</v>
      </c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208"/>
    </row>
    <row r="37" spans="1:22">
      <c r="A37" s="157"/>
      <c r="B37" s="157"/>
      <c r="C37" s="157">
        <v>36</v>
      </c>
      <c r="D37" s="157">
        <v>36</v>
      </c>
      <c r="E37" s="212">
        <v>2015</v>
      </c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208"/>
    </row>
    <row r="38" spans="1:22">
      <c r="A38" s="157"/>
      <c r="B38" s="157"/>
      <c r="C38" s="157">
        <v>37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208"/>
    </row>
    <row r="39" spans="1:22">
      <c r="A39" s="157"/>
      <c r="B39" s="157"/>
      <c r="C39" s="157">
        <v>38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208"/>
    </row>
    <row r="40" spans="1:22">
      <c r="A40" s="157"/>
      <c r="B40" s="157"/>
      <c r="C40" s="157">
        <v>39</v>
      </c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208"/>
    </row>
    <row r="41" spans="1:22">
      <c r="A41" s="157"/>
      <c r="B41" s="157"/>
      <c r="C41" s="157">
        <v>40</v>
      </c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208"/>
    </row>
    <row r="42" spans="1:22">
      <c r="A42" s="157"/>
      <c r="B42" s="157"/>
      <c r="C42" s="157">
        <v>41</v>
      </c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208"/>
    </row>
    <row r="43" spans="1:22">
      <c r="A43" s="157"/>
      <c r="B43" s="157"/>
      <c r="C43" s="157">
        <v>42</v>
      </c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208"/>
    </row>
    <row r="44" spans="1:22">
      <c r="A44" s="157"/>
      <c r="B44" s="157"/>
      <c r="C44" s="157">
        <v>43</v>
      </c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208"/>
    </row>
    <row r="45" spans="1:22">
      <c r="A45" s="157"/>
      <c r="B45" s="157"/>
      <c r="C45" s="157">
        <v>44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208"/>
    </row>
    <row r="46" spans="1:22">
      <c r="A46" s="157"/>
      <c r="B46" s="157"/>
      <c r="C46" s="157">
        <v>45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208"/>
    </row>
    <row r="47" spans="1:22">
      <c r="A47" s="157"/>
      <c r="B47" s="157"/>
      <c r="C47" s="157">
        <v>46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208"/>
    </row>
    <row r="48" spans="1:22">
      <c r="A48" s="157"/>
      <c r="B48" s="157"/>
      <c r="C48" s="157">
        <v>47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208"/>
    </row>
    <row r="49" spans="1:22">
      <c r="A49" s="157"/>
      <c r="B49" s="157"/>
      <c r="C49" s="157">
        <v>48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208"/>
    </row>
    <row r="50" spans="1:22">
      <c r="A50" s="157"/>
      <c r="B50" s="157"/>
      <c r="C50" s="157">
        <v>49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208"/>
    </row>
    <row r="51" spans="1:22">
      <c r="A51" s="157"/>
      <c r="B51" s="157"/>
      <c r="C51" s="157">
        <v>50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208"/>
    </row>
    <row r="52" spans="1:22">
      <c r="A52" s="157"/>
      <c r="B52" s="157"/>
      <c r="C52" s="157">
        <v>51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208"/>
    </row>
    <row r="53" spans="1:22">
      <c r="A53" s="157"/>
      <c r="B53" s="157"/>
      <c r="C53" s="157">
        <v>52</v>
      </c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208"/>
    </row>
    <row r="54" spans="1:22">
      <c r="A54" s="157"/>
      <c r="B54" s="157"/>
      <c r="C54" s="157">
        <v>53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208"/>
    </row>
    <row r="55" spans="1:22">
      <c r="A55" s="157"/>
      <c r="B55" s="157"/>
      <c r="C55" s="157">
        <v>54</v>
      </c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208"/>
    </row>
    <row r="56" spans="1:22">
      <c r="A56" s="157"/>
      <c r="B56" s="157"/>
      <c r="C56" s="157">
        <v>55</v>
      </c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208"/>
    </row>
    <row r="57" spans="1:22">
      <c r="A57" s="157"/>
      <c r="B57" s="157"/>
      <c r="C57" s="157">
        <v>56</v>
      </c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208"/>
    </row>
    <row r="58" spans="1:22">
      <c r="A58" s="157"/>
      <c r="B58" s="157"/>
      <c r="C58" s="157">
        <v>57</v>
      </c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208"/>
    </row>
    <row r="59" spans="1:22">
      <c r="A59" s="157"/>
      <c r="B59" s="157"/>
      <c r="C59" s="157">
        <v>58</v>
      </c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208"/>
    </row>
    <row r="60" spans="1:22">
      <c r="A60" s="157"/>
      <c r="B60" s="157"/>
      <c r="C60" s="157">
        <v>59</v>
      </c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208"/>
    </row>
    <row r="61" spans="1:22">
      <c r="A61" s="157"/>
      <c r="B61" s="157"/>
      <c r="C61" s="157">
        <v>60</v>
      </c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208"/>
    </row>
    <row r="62" spans="1:22">
      <c r="A62" s="157"/>
      <c r="B62" s="157"/>
      <c r="C62" s="157">
        <v>61</v>
      </c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208"/>
    </row>
    <row r="63" spans="1:22">
      <c r="A63" s="157"/>
      <c r="B63" s="157"/>
      <c r="C63" s="157">
        <v>62</v>
      </c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208"/>
    </row>
    <row r="64" spans="1:22">
      <c r="A64" s="157"/>
      <c r="B64" s="157"/>
      <c r="C64" s="157">
        <v>63</v>
      </c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208"/>
    </row>
    <row r="65" spans="1:22">
      <c r="A65" s="157"/>
      <c r="B65" s="157"/>
      <c r="C65" s="157">
        <v>64</v>
      </c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208"/>
    </row>
    <row r="66" spans="1:22">
      <c r="A66" s="157"/>
      <c r="B66" s="157"/>
      <c r="C66" s="157">
        <v>65</v>
      </c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208"/>
    </row>
    <row r="67" spans="1:22">
      <c r="A67" s="157"/>
      <c r="B67" s="157"/>
      <c r="C67" s="157">
        <v>66</v>
      </c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208"/>
    </row>
    <row r="68" spans="1:22">
      <c r="A68" s="208"/>
      <c r="B68" s="208"/>
      <c r="C68" s="208">
        <v>67</v>
      </c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</row>
    <row r="69" spans="1:22">
      <c r="A69" s="208"/>
      <c r="B69" s="208"/>
      <c r="C69" s="208">
        <v>68</v>
      </c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</row>
    <row r="70" spans="1:22">
      <c r="A70" s="208"/>
      <c r="B70" s="208"/>
      <c r="C70" s="208">
        <v>69</v>
      </c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</row>
    <row r="71" spans="1:22">
      <c r="A71" s="208"/>
      <c r="B71" s="208"/>
      <c r="C71" s="208">
        <v>70</v>
      </c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</row>
    <row r="72" spans="1:22">
      <c r="A72" s="208"/>
      <c r="B72" s="208"/>
      <c r="C72" s="208">
        <v>71</v>
      </c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</row>
    <row r="73" spans="1:22">
      <c r="A73" s="208"/>
      <c r="B73" s="208"/>
      <c r="C73" s="208">
        <v>72</v>
      </c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</row>
    <row r="74" spans="1:22">
      <c r="A74" s="208"/>
      <c r="B74" s="208"/>
      <c r="C74" s="208">
        <v>73</v>
      </c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</row>
    <row r="75" spans="1:22">
      <c r="A75" s="208"/>
      <c r="B75" s="208"/>
      <c r="C75" s="208">
        <v>74</v>
      </c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</row>
    <row r="76" spans="1:22">
      <c r="C76">
        <v>75</v>
      </c>
    </row>
    <row r="77" spans="1:22">
      <c r="C77">
        <v>76</v>
      </c>
    </row>
    <row r="78" spans="1:22">
      <c r="C78">
        <v>77</v>
      </c>
    </row>
    <row r="79" spans="1:22">
      <c r="C79">
        <v>78</v>
      </c>
    </row>
    <row r="80" spans="1:22">
      <c r="C80">
        <v>79</v>
      </c>
    </row>
    <row r="81" spans="3:3">
      <c r="C81">
        <v>80</v>
      </c>
    </row>
    <row r="82" spans="3:3">
      <c r="C82">
        <v>81</v>
      </c>
    </row>
    <row r="83" spans="3:3">
      <c r="C83">
        <v>82</v>
      </c>
    </row>
    <row r="84" spans="3:3">
      <c r="C84">
        <v>83</v>
      </c>
    </row>
    <row r="85" spans="3:3">
      <c r="C85">
        <v>84</v>
      </c>
    </row>
    <row r="86" spans="3:3">
      <c r="C86">
        <v>85</v>
      </c>
    </row>
    <row r="87" spans="3:3">
      <c r="C87">
        <v>86</v>
      </c>
    </row>
    <row r="88" spans="3:3">
      <c r="C88">
        <v>87</v>
      </c>
    </row>
    <row r="89" spans="3:3">
      <c r="C89">
        <v>88</v>
      </c>
    </row>
    <row r="90" spans="3:3">
      <c r="C90">
        <v>89</v>
      </c>
    </row>
    <row r="91" spans="3:3">
      <c r="C91">
        <v>90</v>
      </c>
    </row>
    <row r="92" spans="3:3">
      <c r="C92">
        <v>91</v>
      </c>
    </row>
    <row r="93" spans="3:3">
      <c r="C93">
        <v>92</v>
      </c>
    </row>
    <row r="94" spans="3:3">
      <c r="C94">
        <v>93</v>
      </c>
    </row>
    <row r="95" spans="3:3">
      <c r="C95">
        <v>94</v>
      </c>
    </row>
    <row r="96" spans="3:3">
      <c r="C96">
        <v>95</v>
      </c>
    </row>
    <row r="97" spans="3:3">
      <c r="C97">
        <v>96</v>
      </c>
    </row>
    <row r="98" spans="3:3">
      <c r="C98">
        <v>97</v>
      </c>
    </row>
    <row r="99" spans="3:3">
      <c r="C99">
        <v>98</v>
      </c>
    </row>
    <row r="100" spans="3:3">
      <c r="C100">
        <v>99</v>
      </c>
    </row>
    <row r="101" spans="3:3">
      <c r="C101">
        <v>100</v>
      </c>
    </row>
    <row r="102" spans="3:3">
      <c r="C102">
        <v>101</v>
      </c>
    </row>
    <row r="103" spans="3:3">
      <c r="C103">
        <v>102</v>
      </c>
    </row>
    <row r="104" spans="3:3">
      <c r="C104">
        <v>103</v>
      </c>
    </row>
    <row r="105" spans="3:3">
      <c r="C105">
        <v>104</v>
      </c>
    </row>
    <row r="106" spans="3:3">
      <c r="C106">
        <v>105</v>
      </c>
    </row>
    <row r="107" spans="3:3">
      <c r="C107">
        <v>106</v>
      </c>
    </row>
    <row r="108" spans="3:3">
      <c r="C108">
        <v>107</v>
      </c>
    </row>
    <row r="109" spans="3:3">
      <c r="C109">
        <v>108</v>
      </c>
    </row>
    <row r="110" spans="3:3">
      <c r="C110">
        <v>109</v>
      </c>
    </row>
    <row r="111" spans="3:3">
      <c r="C111">
        <v>110</v>
      </c>
    </row>
    <row r="112" spans="3:3">
      <c r="C112">
        <v>111</v>
      </c>
    </row>
    <row r="113" spans="3:3">
      <c r="C113">
        <v>112</v>
      </c>
    </row>
    <row r="114" spans="3:3">
      <c r="C114">
        <v>113</v>
      </c>
    </row>
    <row r="115" spans="3:3">
      <c r="C115">
        <v>114</v>
      </c>
    </row>
    <row r="116" spans="3:3">
      <c r="C116">
        <v>115</v>
      </c>
    </row>
  </sheetData>
  <customSheetViews>
    <customSheetView guid="{E843D2E1-12C3-478A-96E0-24DDB019A8A2}" scale="80" showPageBreaks="1" hiddenColumns="1" state="hidden">
      <selection activeCell="V10" sqref="V10"/>
      <pageMargins left="0.7" right="0.7" top="0.75" bottom="0.75" header="0.3" footer="0.3"/>
    </customSheetView>
    <customSheetView guid="{FABF8ABF-422B-4505-A28E-8C6750E4CAAD}" scale="80" hiddenColumns="1" state="hidden">
      <selection activeCell="V10" sqref="V10"/>
      <pageMargins left="0.7" right="0.7" top="0.75" bottom="0.75" header="0.3" footer="0.3"/>
    </customSheetView>
    <customSheetView guid="{3EBA94DB-5D21-404C-94B7-73E0B6599915}" scale="80" hiddenColumns="1" state="hidden">
      <selection activeCell="V10" sqref="V1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13</vt:i4>
      </vt:variant>
    </vt:vector>
  </HeadingPairs>
  <TitlesOfParts>
    <vt:vector size="20" baseType="lpstr">
      <vt:lpstr>Portada</vt:lpstr>
      <vt:lpstr>Presentación-IC propuesto</vt:lpstr>
      <vt:lpstr>Emer. y compromisos</vt:lpstr>
      <vt:lpstr>Políticas públicas</vt:lpstr>
      <vt:lpstr>Metadatos (IC 1)</vt:lpstr>
      <vt:lpstr>Metadatos (IC 2)</vt:lpstr>
      <vt:lpstr>Contra Portada</vt:lpstr>
      <vt:lpstr>'Contra Portada'!Área_de_impresión</vt:lpstr>
      <vt:lpstr>'Emer. y compromisos'!Área_de_impresión</vt:lpstr>
      <vt:lpstr>'Ficha 1'!Área_de_impresión</vt:lpstr>
      <vt:lpstr>'Ficha 3'!Área_de_impresión</vt:lpstr>
      <vt:lpstr>'Metadatos (IC 1)'!Área_de_impresión</vt:lpstr>
      <vt:lpstr>'Metadatos (IC 2)'!Área_de_impresión</vt:lpstr>
      <vt:lpstr>'Políticas públicas'!Área_de_impresión</vt:lpstr>
      <vt:lpstr>Portada!Área_de_impresión</vt:lpstr>
      <vt:lpstr>'Presentación-IC propuesto'!Área_de_impresión</vt:lpstr>
      <vt:lpstr>'Metadatos (IC 1)'!Títulos_a_imprimir</vt:lpstr>
      <vt:lpstr>'Metadatos (IC 2)'!Títulos_a_imprimir</vt:lpstr>
      <vt:lpstr>'Políticas públicas'!Títulos_a_imprimir</vt:lpstr>
      <vt:lpstr>'Presentación-IC propuesto'!Títulos_a_imprimir</vt:lpstr>
    </vt:vector>
  </TitlesOfParts>
  <Company>INEGI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propuesta IIN Estadística</dc:title>
  <dc:creator>INEGI</dc:creator>
  <cp:lastModifiedBy>INEGI</cp:lastModifiedBy>
  <cp:lastPrinted>2013-08-23T21:27:29Z</cp:lastPrinted>
  <dcterms:created xsi:type="dcterms:W3CDTF">2009-09-28T21:21:32Z</dcterms:created>
  <dcterms:modified xsi:type="dcterms:W3CDTF">2013-09-10T21:27:42Z</dcterms:modified>
</cp:coreProperties>
</file>